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theme/themeOverride3.xml" ContentType="application/vnd.openxmlformats-officedocument.themeOverride+xml"/>
  <Override PartName="/xl/charts/chart11.xml" ContentType="application/vnd.openxmlformats-officedocument.drawingml.chart+xml"/>
  <Override PartName="/xl/theme/themeOverride4.xml" ContentType="application/vnd.openxmlformats-officedocument.themeOverride+xml"/>
  <Override PartName="/xl/charts/chart12.xml" ContentType="application/vnd.openxmlformats-officedocument.drawingml.chart+xml"/>
  <Override PartName="/xl/theme/themeOverride5.xml" ContentType="application/vnd.openxmlformats-officedocument.themeOverride+xml"/>
  <Override PartName="/xl/charts/chart13.xml" ContentType="application/vnd.openxmlformats-officedocument.drawingml.chart+xml"/>
  <Override PartName="/xl/theme/themeOverride6.xml" ContentType="application/vnd.openxmlformats-officedocument.themeOverride+xml"/>
  <Override PartName="/xl/charts/chart14.xml" ContentType="application/vnd.openxmlformats-officedocument.drawingml.chart+xml"/>
  <Override PartName="/xl/theme/themeOverride7.xml" ContentType="application/vnd.openxmlformats-officedocument.themeOverride+xml"/>
  <Override PartName="/xl/charts/chart15.xml" ContentType="application/vnd.openxmlformats-officedocument.drawingml.chart+xml"/>
  <Override PartName="/xl/theme/themeOverride8.xml" ContentType="application/vnd.openxmlformats-officedocument.themeOverride+xml"/>
  <Override PartName="/xl/drawings/drawing3.xml" ContentType="application/vnd.openxmlformats-officedocument.drawing+xml"/>
  <Override PartName="/xl/ctrlProps/ctrlProp6.xml" ContentType="application/vnd.ms-excel.controlproperti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688" firstSheet="2" activeTab="9"/>
  </bookViews>
  <sheets>
    <sheet name="DATA_Stillinger" sheetId="17" state="hidden" r:id="rId1"/>
    <sheet name="LOOKUP_Stillinger" sheetId="18" state="hidden" r:id="rId2"/>
    <sheet name="OUTPUT_Stilinger" sheetId="19" r:id="rId3"/>
    <sheet name="DATA_Ansatte" sheetId="20" state="hidden" r:id="rId4"/>
    <sheet name="LOOKUP_Ansatte" sheetId="21" state="hidden" r:id="rId5"/>
    <sheet name="OUTPUT_Ansatte" sheetId="22" r:id="rId6"/>
    <sheet name="DATA_Sektorer" sheetId="23" state="hidden" r:id="rId7"/>
    <sheet name="LOOKUP_Sektorer" sheetId="25" state="hidden" r:id="rId8"/>
    <sheet name="OUTPUT_Sektorer" sheetId="24" r:id="rId9"/>
    <sheet name="OUTPUT_Sektorer2" sheetId="26" r:id="rId10"/>
  </sheets>
  <definedNames>
    <definedName name="_AMO_UniqueIdentifier" hidden="1">"'4c6c8f92-65c1-4b8a-a5a7-2c545d669536'"</definedName>
  </definedNames>
  <calcPr calcId="145621"/>
</workbook>
</file>

<file path=xl/calcChain.xml><?xml version="1.0" encoding="utf-8"?>
<calcChain xmlns="http://schemas.openxmlformats.org/spreadsheetml/2006/main">
  <c r="A20" i="26" l="1"/>
  <c r="A19" i="26"/>
  <c r="A18" i="26"/>
  <c r="A17" i="26"/>
  <c r="A16" i="26"/>
  <c r="A15" i="26"/>
  <c r="A14" i="26"/>
  <c r="A13" i="26"/>
  <c r="A12" i="26"/>
  <c r="B14" i="25" l="1"/>
  <c r="D14" i="25"/>
  <c r="G19" i="25" s="1"/>
  <c r="B15" i="21"/>
  <c r="A15" i="18"/>
  <c r="A3" i="23" l="1"/>
  <c r="A4" i="23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2" i="23"/>
  <c r="G3" i="25" l="1"/>
  <c r="G12" i="25" s="1"/>
  <c r="L35" i="18"/>
  <c r="K35" i="18"/>
  <c r="J35" i="18"/>
  <c r="I35" i="18"/>
  <c r="H35" i="18"/>
  <c r="G35" i="18"/>
  <c r="L24" i="18"/>
  <c r="K24" i="18"/>
  <c r="J24" i="18"/>
  <c r="I24" i="18"/>
  <c r="H24" i="18"/>
  <c r="G24" i="18"/>
  <c r="L13" i="18"/>
  <c r="K13" i="18"/>
  <c r="J13" i="18"/>
  <c r="I13" i="18"/>
  <c r="H13" i="18"/>
  <c r="G13" i="18"/>
  <c r="I2" i="18"/>
  <c r="J2" i="18" s="1"/>
  <c r="K2" i="18" s="1"/>
  <c r="L2" i="18" s="1"/>
  <c r="H2" i="18"/>
  <c r="O48" i="22"/>
  <c r="N48" i="22"/>
  <c r="M48" i="22"/>
  <c r="L48" i="22"/>
  <c r="K48" i="22"/>
  <c r="J48" i="22"/>
  <c r="G48" i="22"/>
  <c r="F48" i="22"/>
  <c r="E48" i="22"/>
  <c r="D48" i="22"/>
  <c r="C48" i="22"/>
  <c r="B48" i="22"/>
  <c r="O34" i="22"/>
  <c r="N34" i="22"/>
  <c r="M34" i="22"/>
  <c r="L34" i="22"/>
  <c r="K34" i="22"/>
  <c r="J34" i="22"/>
  <c r="G34" i="22"/>
  <c r="F34" i="22"/>
  <c r="E34" i="22"/>
  <c r="D34" i="22"/>
  <c r="C34" i="22"/>
  <c r="B34" i="22"/>
  <c r="O20" i="22"/>
  <c r="N20" i="22"/>
  <c r="M20" i="22"/>
  <c r="L20" i="22"/>
  <c r="K20" i="22"/>
  <c r="J20" i="22"/>
  <c r="G20" i="22"/>
  <c r="F20" i="22"/>
  <c r="E20" i="22"/>
  <c r="D20" i="22"/>
  <c r="C20" i="22"/>
  <c r="B20" i="22"/>
  <c r="O6" i="22"/>
  <c r="N6" i="22"/>
  <c r="M6" i="22"/>
  <c r="L6" i="22"/>
  <c r="K6" i="22"/>
  <c r="J6" i="22"/>
  <c r="C6" i="22"/>
  <c r="D6" i="22" s="1"/>
  <c r="E6" i="22" s="1"/>
  <c r="F6" i="22" s="1"/>
  <c r="G6" i="22" s="1"/>
  <c r="O32" i="19"/>
  <c r="N32" i="19"/>
  <c r="M32" i="19"/>
  <c r="L32" i="19"/>
  <c r="K32" i="19"/>
  <c r="J32" i="19"/>
  <c r="G32" i="19"/>
  <c r="F32" i="19"/>
  <c r="E32" i="19"/>
  <c r="D32" i="19"/>
  <c r="C32" i="19"/>
  <c r="B32" i="19"/>
  <c r="O19" i="19"/>
  <c r="N19" i="19"/>
  <c r="M19" i="19"/>
  <c r="L19" i="19"/>
  <c r="K19" i="19"/>
  <c r="J19" i="19"/>
  <c r="G19" i="19"/>
  <c r="F19" i="19"/>
  <c r="E19" i="19"/>
  <c r="D19" i="19"/>
  <c r="C19" i="19"/>
  <c r="B19" i="19"/>
  <c r="O6" i="19"/>
  <c r="N6" i="19"/>
  <c r="M6" i="19"/>
  <c r="L6" i="19"/>
  <c r="K6" i="19"/>
  <c r="J6" i="19"/>
  <c r="D6" i="19"/>
  <c r="E6" i="19" s="1"/>
  <c r="F6" i="19" s="1"/>
  <c r="G6" i="19" s="1"/>
  <c r="C6" i="19"/>
  <c r="O48" i="21"/>
  <c r="N48" i="21"/>
  <c r="M48" i="21"/>
  <c r="L48" i="21"/>
  <c r="K48" i="21"/>
  <c r="J48" i="21"/>
  <c r="O33" i="21"/>
  <c r="N33" i="21"/>
  <c r="M33" i="21"/>
  <c r="L33" i="21"/>
  <c r="K33" i="21"/>
  <c r="J33" i="21"/>
  <c r="O19" i="21"/>
  <c r="N19" i="21"/>
  <c r="M19" i="21"/>
  <c r="L19" i="21"/>
  <c r="K19" i="21"/>
  <c r="J19" i="21"/>
  <c r="G25" i="25" l="1"/>
  <c r="G21" i="25"/>
  <c r="G24" i="25"/>
  <c r="G20" i="25"/>
  <c r="G27" i="25"/>
  <c r="G23" i="25"/>
  <c r="G26" i="25"/>
  <c r="G22" i="25"/>
  <c r="G8" i="25"/>
  <c r="G4" i="25"/>
  <c r="G7" i="25"/>
  <c r="G10" i="25"/>
  <c r="G6" i="25"/>
  <c r="G9" i="25"/>
  <c r="G5" i="25"/>
  <c r="AD4" i="20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9" i="25" l="1"/>
  <c r="D12" i="26" s="1"/>
  <c r="J19" i="25"/>
  <c r="C12" i="26" s="1"/>
  <c r="I19" i="25"/>
  <c r="B12" i="26" s="1"/>
  <c r="L19" i="25"/>
  <c r="E12" i="26" s="1"/>
  <c r="K24" i="25"/>
  <c r="D17" i="26" s="1"/>
  <c r="J24" i="25"/>
  <c r="C17" i="26" s="1"/>
  <c r="I24" i="25"/>
  <c r="B17" i="26" s="1"/>
  <c r="L24" i="25"/>
  <c r="E17" i="26" s="1"/>
  <c r="K23" i="25"/>
  <c r="D16" i="26" s="1"/>
  <c r="J23" i="25"/>
  <c r="C16" i="26" s="1"/>
  <c r="I23" i="25"/>
  <c r="B16" i="26" s="1"/>
  <c r="L23" i="25"/>
  <c r="E16" i="26" s="1"/>
  <c r="K22" i="25"/>
  <c r="D15" i="26" s="1"/>
  <c r="J22" i="25"/>
  <c r="C15" i="26" s="1"/>
  <c r="I22" i="25"/>
  <c r="B15" i="26" s="1"/>
  <c r="L22" i="25"/>
  <c r="E15" i="26" s="1"/>
  <c r="K27" i="25"/>
  <c r="D20" i="26" s="1"/>
  <c r="J27" i="25"/>
  <c r="C20" i="26" s="1"/>
  <c r="I27" i="25"/>
  <c r="B20" i="26" s="1"/>
  <c r="L27" i="25"/>
  <c r="E20" i="26" s="1"/>
  <c r="K21" i="25"/>
  <c r="D14" i="26" s="1"/>
  <c r="J21" i="25"/>
  <c r="C14" i="26" s="1"/>
  <c r="I21" i="25"/>
  <c r="B14" i="26" s="1"/>
  <c r="L21" i="25"/>
  <c r="E14" i="26" s="1"/>
  <c r="K26" i="25"/>
  <c r="D19" i="26" s="1"/>
  <c r="J26" i="25"/>
  <c r="C19" i="26" s="1"/>
  <c r="I26" i="25"/>
  <c r="B19" i="26" s="1"/>
  <c r="L26" i="25"/>
  <c r="E19" i="26" s="1"/>
  <c r="K20" i="25"/>
  <c r="D13" i="26" s="1"/>
  <c r="J20" i="25"/>
  <c r="C13" i="26" s="1"/>
  <c r="I20" i="25"/>
  <c r="B13" i="26" s="1"/>
  <c r="L20" i="25"/>
  <c r="E13" i="26" s="1"/>
  <c r="K25" i="25"/>
  <c r="D18" i="26" s="1"/>
  <c r="J25" i="25"/>
  <c r="C18" i="26" s="1"/>
  <c r="I25" i="25"/>
  <c r="B18" i="26" s="1"/>
  <c r="L25" i="25"/>
  <c r="E18" i="26" s="1"/>
  <c r="L5" i="25"/>
  <c r="E15" i="24" s="1"/>
  <c r="K5" i="25"/>
  <c r="D15" i="24" s="1"/>
  <c r="J5" i="25"/>
  <c r="C15" i="24" s="1"/>
  <c r="I5" i="25"/>
  <c r="B15" i="24" s="1"/>
  <c r="K3" i="25"/>
  <c r="D13" i="24" s="1"/>
  <c r="J3" i="25"/>
  <c r="C13" i="24" s="1"/>
  <c r="I3" i="25"/>
  <c r="B13" i="24" s="1"/>
  <c r="L3" i="25"/>
  <c r="E13" i="24" s="1"/>
  <c r="K9" i="25"/>
  <c r="D19" i="24" s="1"/>
  <c r="J9" i="25"/>
  <c r="C19" i="24" s="1"/>
  <c r="I9" i="25"/>
  <c r="B19" i="24" s="1"/>
  <c r="L9" i="25"/>
  <c r="E19" i="24" s="1"/>
  <c r="K7" i="25"/>
  <c r="D17" i="24" s="1"/>
  <c r="J7" i="25"/>
  <c r="C17" i="24" s="1"/>
  <c r="I7" i="25"/>
  <c r="B17" i="24" s="1"/>
  <c r="L7" i="25"/>
  <c r="E17" i="24" s="1"/>
  <c r="K6" i="25"/>
  <c r="D16" i="24" s="1"/>
  <c r="J6" i="25"/>
  <c r="C16" i="24" s="1"/>
  <c r="I6" i="25"/>
  <c r="B16" i="24" s="1"/>
  <c r="L6" i="25"/>
  <c r="E16" i="24" s="1"/>
  <c r="K4" i="25"/>
  <c r="D14" i="24" s="1"/>
  <c r="J4" i="25"/>
  <c r="C14" i="24" s="1"/>
  <c r="I4" i="25"/>
  <c r="B14" i="24" s="1"/>
  <c r="L4" i="25"/>
  <c r="E14" i="24" s="1"/>
  <c r="L10" i="25"/>
  <c r="E20" i="24" s="1"/>
  <c r="K10" i="25"/>
  <c r="D20" i="24" s="1"/>
  <c r="J10" i="25"/>
  <c r="C20" i="24" s="1"/>
  <c r="I10" i="25"/>
  <c r="B20" i="24" s="1"/>
  <c r="L8" i="25"/>
  <c r="E18" i="24" s="1"/>
  <c r="K8" i="25"/>
  <c r="D18" i="24" s="1"/>
  <c r="J8" i="25"/>
  <c r="C18" i="24" s="1"/>
  <c r="I8" i="25"/>
  <c r="B18" i="24" s="1"/>
  <c r="AG4" i="17"/>
  <c r="AG5" i="17"/>
  <c r="AG6" i="17"/>
  <c r="AG7" i="17"/>
  <c r="AG8" i="17"/>
  <c r="AG9" i="17"/>
  <c r="AG10" i="17"/>
  <c r="AG11" i="17"/>
  <c r="AG12" i="17"/>
  <c r="AG13" i="17"/>
  <c r="AG14" i="17"/>
  <c r="AG15" i="17"/>
  <c r="AG16" i="17"/>
  <c r="AG17" i="17"/>
  <c r="AG18" i="17"/>
  <c r="AG19" i="17"/>
  <c r="AG20" i="17"/>
  <c r="AG21" i="17"/>
  <c r="AG22" i="17"/>
  <c r="AG23" i="17"/>
  <c r="AG24" i="17"/>
  <c r="AG25" i="17"/>
  <c r="AG26" i="17"/>
  <c r="AG27" i="17"/>
  <c r="AG28" i="17"/>
  <c r="AG29" i="17"/>
  <c r="AG30" i="17"/>
  <c r="AG31" i="17"/>
  <c r="AG32" i="17"/>
  <c r="AG33" i="17"/>
  <c r="AG34" i="17"/>
  <c r="AG35" i="17"/>
  <c r="AG36" i="17"/>
  <c r="AG37" i="17"/>
  <c r="AG38" i="17"/>
  <c r="AG39" i="17"/>
  <c r="AG40" i="17"/>
  <c r="AG41" i="17"/>
  <c r="AG42" i="17"/>
  <c r="AG43" i="17"/>
  <c r="AG44" i="17"/>
  <c r="AG45" i="17"/>
  <c r="AG46" i="17"/>
  <c r="AG47" i="17"/>
  <c r="AG48" i="17"/>
  <c r="AG49" i="17"/>
  <c r="AG50" i="17"/>
  <c r="AG51" i="17"/>
  <c r="AG52" i="17"/>
  <c r="AG53" i="17"/>
  <c r="AG54" i="17"/>
  <c r="AG55" i="17"/>
  <c r="AG56" i="17"/>
  <c r="AG57" i="17"/>
  <c r="AG58" i="17"/>
  <c r="AG59" i="17"/>
  <c r="AG60" i="17"/>
  <c r="AG61" i="17"/>
  <c r="AG62" i="17"/>
  <c r="AG63" i="17"/>
  <c r="AG64" i="17"/>
  <c r="AG65" i="17"/>
  <c r="AG66" i="17"/>
  <c r="AG67" i="17"/>
  <c r="AG68" i="17"/>
  <c r="AG69" i="17"/>
  <c r="AG70" i="17"/>
  <c r="AG71" i="17"/>
  <c r="AG72" i="17"/>
  <c r="AG73" i="17"/>
  <c r="AG74" i="17"/>
  <c r="AG75" i="17"/>
  <c r="AG76" i="17"/>
  <c r="AG77" i="17"/>
  <c r="AG78" i="17"/>
  <c r="AG79" i="17"/>
  <c r="AG80" i="17"/>
  <c r="AG81" i="17"/>
  <c r="AG82" i="17"/>
  <c r="AG83" i="17"/>
  <c r="AG84" i="17"/>
  <c r="AG85" i="17"/>
  <c r="AG86" i="17"/>
  <c r="AG87" i="17"/>
  <c r="AG88" i="17"/>
  <c r="AG89" i="17"/>
  <c r="AG90" i="17"/>
  <c r="AG91" i="17"/>
  <c r="AG92" i="17"/>
  <c r="AG93" i="17"/>
  <c r="AG94" i="17"/>
  <c r="AG95" i="17"/>
  <c r="AG96" i="17"/>
  <c r="AG97" i="17"/>
  <c r="AG98" i="17"/>
  <c r="AG99" i="17"/>
  <c r="AG100" i="17"/>
  <c r="AG101" i="17"/>
  <c r="AG102" i="17"/>
  <c r="AG103" i="17"/>
  <c r="AG104" i="17"/>
  <c r="AG105" i="17"/>
  <c r="AG106" i="17"/>
  <c r="AG107" i="17"/>
  <c r="AG108" i="17"/>
  <c r="AG109" i="17"/>
  <c r="AG110" i="17"/>
  <c r="AG111" i="17"/>
  <c r="AG112" i="17"/>
  <c r="AG113" i="17"/>
  <c r="AG114" i="17"/>
  <c r="AG115" i="17"/>
  <c r="AG116" i="17"/>
  <c r="AG117" i="17"/>
  <c r="AG118" i="17"/>
  <c r="AG119" i="17"/>
  <c r="AG120" i="17"/>
  <c r="AG121" i="17"/>
  <c r="AG122" i="17"/>
  <c r="AG123" i="17"/>
  <c r="AG124" i="17"/>
  <c r="AG125" i="17"/>
  <c r="AG126" i="17"/>
  <c r="AG127" i="17"/>
  <c r="AG128" i="17"/>
  <c r="AG129" i="17"/>
  <c r="AG130" i="17"/>
  <c r="AG131" i="17"/>
  <c r="AG132" i="17"/>
  <c r="AG133" i="17"/>
  <c r="AG134" i="17"/>
  <c r="AG135" i="17"/>
  <c r="AG136" i="17"/>
  <c r="AG137" i="17"/>
  <c r="AG138" i="17"/>
  <c r="AG139" i="17"/>
  <c r="AG140" i="17"/>
  <c r="AG141" i="17"/>
  <c r="AG142" i="17"/>
  <c r="AG143" i="17"/>
  <c r="AG144" i="17"/>
  <c r="AG145" i="17"/>
  <c r="AG146" i="17"/>
  <c r="AG147" i="17"/>
  <c r="AG148" i="17"/>
  <c r="AG149" i="17"/>
  <c r="AG150" i="17"/>
  <c r="AG151" i="17"/>
  <c r="AG152" i="17"/>
  <c r="AG153" i="17"/>
  <c r="AG154" i="17"/>
  <c r="AG155" i="17"/>
  <c r="AG156" i="17"/>
  <c r="AG157" i="17"/>
  <c r="AG158" i="17"/>
  <c r="AG159" i="17"/>
  <c r="AG160" i="17"/>
  <c r="AG161" i="17"/>
  <c r="AG162" i="17"/>
  <c r="AG163" i="17"/>
  <c r="AG164" i="17"/>
  <c r="AG165" i="17"/>
  <c r="AG166" i="17"/>
  <c r="AG167" i="17"/>
  <c r="AG168" i="17"/>
  <c r="AG169" i="17"/>
  <c r="AG170" i="17"/>
  <c r="AG171" i="17"/>
  <c r="AG172" i="17"/>
  <c r="AG173" i="17"/>
  <c r="AG174" i="17"/>
  <c r="AG175" i="17"/>
  <c r="AG176" i="17"/>
  <c r="AG177" i="17"/>
  <c r="AG178" i="17"/>
  <c r="AG3" i="17"/>
  <c r="BP5" i="20" l="1"/>
  <c r="BP6" i="20"/>
  <c r="BP7" i="20"/>
  <c r="BP8" i="20"/>
  <c r="BP9" i="20"/>
  <c r="BP10" i="20"/>
  <c r="BP11" i="20"/>
  <c r="BP12" i="20"/>
  <c r="BP13" i="20"/>
  <c r="BP14" i="20"/>
  <c r="BP15" i="20"/>
  <c r="BP16" i="20"/>
  <c r="BP17" i="20"/>
  <c r="BP18" i="20"/>
  <c r="BP19" i="20"/>
  <c r="BP20" i="20"/>
  <c r="BP21" i="20"/>
  <c r="BP4" i="20"/>
  <c r="BF5" i="20"/>
  <c r="BF6" i="20"/>
  <c r="BF7" i="20"/>
  <c r="BF8" i="20"/>
  <c r="BF9" i="20"/>
  <c r="BF10" i="20"/>
  <c r="BF11" i="20"/>
  <c r="BF12" i="20"/>
  <c r="BF13" i="20"/>
  <c r="BF14" i="20"/>
  <c r="BF15" i="20"/>
  <c r="BF16" i="20"/>
  <c r="BF17" i="20"/>
  <c r="BF18" i="20"/>
  <c r="BF19" i="20"/>
  <c r="BF20" i="20"/>
  <c r="BF21" i="20"/>
  <c r="BF22" i="20"/>
  <c r="BF23" i="20"/>
  <c r="BF24" i="20"/>
  <c r="BF25" i="20"/>
  <c r="BF26" i="20"/>
  <c r="BF27" i="20"/>
  <c r="BF28" i="20"/>
  <c r="BF29" i="20"/>
  <c r="BF30" i="20"/>
  <c r="BF31" i="20"/>
  <c r="BF32" i="20"/>
  <c r="BF33" i="20"/>
  <c r="BF34" i="20"/>
  <c r="BF35" i="20"/>
  <c r="BF36" i="20"/>
  <c r="BF37" i="20"/>
  <c r="BF38" i="20"/>
  <c r="BF39" i="20"/>
  <c r="BF40" i="20"/>
  <c r="BF41" i="20"/>
  <c r="BF42" i="20"/>
  <c r="BF43" i="20"/>
  <c r="BF44" i="20"/>
  <c r="BF45" i="20"/>
  <c r="BF46" i="20"/>
  <c r="BF47" i="20"/>
  <c r="BF48" i="20"/>
  <c r="BF49" i="20"/>
  <c r="BF50" i="20"/>
  <c r="BF51" i="20"/>
  <c r="BF52" i="20"/>
  <c r="BF53" i="20"/>
  <c r="BF54" i="20"/>
  <c r="BF55" i="20"/>
  <c r="BF56" i="20"/>
  <c r="BF57" i="20"/>
  <c r="BF58" i="20"/>
  <c r="BF59" i="20"/>
  <c r="BF60" i="20"/>
  <c r="BF61" i="20"/>
  <c r="BF62" i="20"/>
  <c r="BF63" i="20"/>
  <c r="BF64" i="20"/>
  <c r="BF65" i="20"/>
  <c r="BF66" i="20"/>
  <c r="BF67" i="20"/>
  <c r="BF68" i="20"/>
  <c r="BF69" i="20"/>
  <c r="BF70" i="20"/>
  <c r="BF71" i="20"/>
  <c r="BF72" i="20"/>
  <c r="BF73" i="20"/>
  <c r="BF74" i="20"/>
  <c r="BF75" i="20"/>
  <c r="BF76" i="20"/>
  <c r="BF77" i="20"/>
  <c r="BF78" i="20"/>
  <c r="BF79" i="20"/>
  <c r="BF80" i="20"/>
  <c r="BF81" i="20"/>
  <c r="BF82" i="20"/>
  <c r="BF83" i="20"/>
  <c r="BF84" i="20"/>
  <c r="BF85" i="20"/>
  <c r="BF86" i="20"/>
  <c r="BF87" i="20"/>
  <c r="BF88" i="20"/>
  <c r="BF89" i="20"/>
  <c r="BF90" i="20"/>
  <c r="BF91" i="20"/>
  <c r="BF92" i="20"/>
  <c r="BF93" i="20"/>
  <c r="BF94" i="20"/>
  <c r="BF95" i="20"/>
  <c r="BF96" i="20"/>
  <c r="BF97" i="20"/>
  <c r="BF98" i="20"/>
  <c r="BF99" i="20"/>
  <c r="BF100" i="20"/>
  <c r="BF101" i="20"/>
  <c r="BF102" i="20"/>
  <c r="BF103" i="20"/>
  <c r="BF104" i="20"/>
  <c r="BF105" i="20"/>
  <c r="BF106" i="20"/>
  <c r="BF107" i="20"/>
  <c r="BF108" i="20"/>
  <c r="BF109" i="20"/>
  <c r="BF110" i="20"/>
  <c r="BF111" i="20"/>
  <c r="BF112" i="20"/>
  <c r="BF113" i="20"/>
  <c r="BF114" i="20"/>
  <c r="BF115" i="20"/>
  <c r="BF116" i="20"/>
  <c r="BF117" i="20"/>
  <c r="BF118" i="20"/>
  <c r="BF119" i="20"/>
  <c r="BF120" i="20"/>
  <c r="BF121" i="20"/>
  <c r="BF122" i="20"/>
  <c r="BF123" i="20"/>
  <c r="BF124" i="20"/>
  <c r="BF125" i="20"/>
  <c r="BF126" i="20"/>
  <c r="BF127" i="20"/>
  <c r="BF128" i="20"/>
  <c r="BF129" i="20"/>
  <c r="BF130" i="20"/>
  <c r="BF131" i="20"/>
  <c r="BF132" i="20"/>
  <c r="BF133" i="20"/>
  <c r="BF134" i="20"/>
  <c r="BF135" i="20"/>
  <c r="BF136" i="20"/>
  <c r="BF137" i="20"/>
  <c r="BF138" i="20"/>
  <c r="BF139" i="20"/>
  <c r="BF140" i="20"/>
  <c r="BF141" i="20"/>
  <c r="BF142" i="20"/>
  <c r="BF143" i="20"/>
  <c r="BF144" i="20"/>
  <c r="BF145" i="20"/>
  <c r="BF146" i="20"/>
  <c r="BF147" i="20"/>
  <c r="BF4" i="20"/>
  <c r="AW21" i="20"/>
  <c r="AW20" i="20"/>
  <c r="AW19" i="20"/>
  <c r="AW18" i="20"/>
  <c r="AW17" i="20"/>
  <c r="AW16" i="20"/>
  <c r="AW15" i="20"/>
  <c r="AW14" i="20"/>
  <c r="AW13" i="20"/>
  <c r="AW12" i="20"/>
  <c r="AW11" i="20"/>
  <c r="AW10" i="20"/>
  <c r="AW9" i="20"/>
  <c r="AW8" i="20"/>
  <c r="AW7" i="20"/>
  <c r="AW6" i="20"/>
  <c r="AW5" i="20"/>
  <c r="AW4" i="20"/>
  <c r="AM5" i="20"/>
  <c r="AM6" i="20"/>
  <c r="AM7" i="20"/>
  <c r="AM8" i="20"/>
  <c r="AM9" i="20"/>
  <c r="AM10" i="20"/>
  <c r="AM11" i="20"/>
  <c r="AM12" i="20"/>
  <c r="AM13" i="20"/>
  <c r="AM14" i="20"/>
  <c r="AM15" i="20"/>
  <c r="AM16" i="20"/>
  <c r="AM17" i="20"/>
  <c r="AM18" i="20"/>
  <c r="AM19" i="20"/>
  <c r="AM20" i="20"/>
  <c r="AM21" i="20"/>
  <c r="AM22" i="20"/>
  <c r="AM23" i="20"/>
  <c r="AM24" i="20"/>
  <c r="AM25" i="20"/>
  <c r="AM26" i="20"/>
  <c r="AM27" i="20"/>
  <c r="AM28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41" i="20"/>
  <c r="AM42" i="20"/>
  <c r="AM43" i="20"/>
  <c r="AM44" i="20"/>
  <c r="AM45" i="20"/>
  <c r="AM46" i="20"/>
  <c r="AM47" i="20"/>
  <c r="AM48" i="20"/>
  <c r="AM49" i="20"/>
  <c r="AM50" i="20"/>
  <c r="AM51" i="20"/>
  <c r="AM52" i="20"/>
  <c r="AM53" i="20"/>
  <c r="AM54" i="20"/>
  <c r="AM55" i="20"/>
  <c r="AM56" i="20"/>
  <c r="AM57" i="20"/>
  <c r="AM58" i="20"/>
  <c r="AM59" i="20"/>
  <c r="AM60" i="20"/>
  <c r="AM61" i="20"/>
  <c r="AM62" i="20"/>
  <c r="AM63" i="20"/>
  <c r="AM64" i="20"/>
  <c r="AM65" i="20"/>
  <c r="AM66" i="20"/>
  <c r="AM67" i="20"/>
  <c r="AM68" i="20"/>
  <c r="AM69" i="20"/>
  <c r="AM70" i="20"/>
  <c r="AM71" i="20"/>
  <c r="AM72" i="20"/>
  <c r="AM73" i="20"/>
  <c r="AM74" i="20"/>
  <c r="AM75" i="20"/>
  <c r="AM76" i="20"/>
  <c r="AM77" i="20"/>
  <c r="AM78" i="20"/>
  <c r="AM79" i="20"/>
  <c r="AM80" i="20"/>
  <c r="AM81" i="20"/>
  <c r="AM82" i="20"/>
  <c r="AM83" i="20"/>
  <c r="AM84" i="20"/>
  <c r="AM85" i="20"/>
  <c r="AM86" i="20"/>
  <c r="AM87" i="20"/>
  <c r="AM88" i="20"/>
  <c r="AM89" i="20"/>
  <c r="AM90" i="20"/>
  <c r="AM91" i="20"/>
  <c r="AM92" i="20"/>
  <c r="AM93" i="20"/>
  <c r="AM94" i="20"/>
  <c r="AM95" i="20"/>
  <c r="AM96" i="20"/>
  <c r="AM97" i="20"/>
  <c r="AM98" i="20"/>
  <c r="AM99" i="20"/>
  <c r="AM100" i="20"/>
  <c r="AM101" i="20"/>
  <c r="AM102" i="20"/>
  <c r="AM103" i="20"/>
  <c r="AM104" i="20"/>
  <c r="AM105" i="20"/>
  <c r="AM106" i="20"/>
  <c r="AM107" i="20"/>
  <c r="AM108" i="20"/>
  <c r="AM109" i="20"/>
  <c r="AM110" i="20"/>
  <c r="AM111" i="20"/>
  <c r="AM112" i="20"/>
  <c r="AM113" i="20"/>
  <c r="AM114" i="20"/>
  <c r="AM115" i="20"/>
  <c r="AM116" i="20"/>
  <c r="AM117" i="20"/>
  <c r="AM118" i="20"/>
  <c r="AM119" i="20"/>
  <c r="AM120" i="20"/>
  <c r="AM121" i="20"/>
  <c r="AM122" i="20"/>
  <c r="AM123" i="20"/>
  <c r="AM124" i="20"/>
  <c r="AM125" i="20"/>
  <c r="AM126" i="20"/>
  <c r="AM127" i="20"/>
  <c r="AM128" i="20"/>
  <c r="AM129" i="20"/>
  <c r="AM130" i="20"/>
  <c r="AM131" i="20"/>
  <c r="AM132" i="20"/>
  <c r="AM133" i="20"/>
  <c r="AM134" i="20"/>
  <c r="AM135" i="20"/>
  <c r="AM136" i="20"/>
  <c r="AM137" i="20"/>
  <c r="AM138" i="20"/>
  <c r="AM139" i="20"/>
  <c r="AM140" i="20"/>
  <c r="AM141" i="20"/>
  <c r="AM142" i="20"/>
  <c r="AM143" i="20"/>
  <c r="AM144" i="20"/>
  <c r="AM145" i="20"/>
  <c r="AM146" i="20"/>
  <c r="AM147" i="20"/>
  <c r="AM4" i="20"/>
  <c r="T5" i="20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T37" i="20"/>
  <c r="T38" i="20"/>
  <c r="T39" i="20"/>
  <c r="T40" i="20"/>
  <c r="T41" i="20"/>
  <c r="T42" i="20"/>
  <c r="T43" i="20"/>
  <c r="T44" i="20"/>
  <c r="T45" i="20"/>
  <c r="T46" i="20"/>
  <c r="T47" i="20"/>
  <c r="T48" i="20"/>
  <c r="T49" i="20"/>
  <c r="T50" i="20"/>
  <c r="T51" i="20"/>
  <c r="T52" i="20"/>
  <c r="T53" i="20"/>
  <c r="T54" i="20"/>
  <c r="T55" i="20"/>
  <c r="T56" i="20"/>
  <c r="T57" i="20"/>
  <c r="T58" i="20"/>
  <c r="T59" i="20"/>
  <c r="T60" i="20"/>
  <c r="T61" i="20"/>
  <c r="T62" i="20"/>
  <c r="T63" i="20"/>
  <c r="T64" i="20"/>
  <c r="T65" i="20"/>
  <c r="T66" i="20"/>
  <c r="T67" i="20"/>
  <c r="T68" i="20"/>
  <c r="T69" i="20"/>
  <c r="T70" i="20"/>
  <c r="T71" i="20"/>
  <c r="T72" i="20"/>
  <c r="T73" i="20"/>
  <c r="T74" i="20"/>
  <c r="T75" i="20"/>
  <c r="T76" i="20"/>
  <c r="T77" i="20"/>
  <c r="T78" i="20"/>
  <c r="T79" i="20"/>
  <c r="T80" i="20"/>
  <c r="T81" i="20"/>
  <c r="T82" i="20"/>
  <c r="T83" i="20"/>
  <c r="T84" i="20"/>
  <c r="T85" i="20"/>
  <c r="T86" i="20"/>
  <c r="T87" i="20"/>
  <c r="T88" i="20"/>
  <c r="T89" i="20"/>
  <c r="T90" i="20"/>
  <c r="T91" i="20"/>
  <c r="T92" i="20"/>
  <c r="T93" i="20"/>
  <c r="T94" i="20"/>
  <c r="T95" i="20"/>
  <c r="T96" i="20"/>
  <c r="T97" i="20"/>
  <c r="T98" i="20"/>
  <c r="T99" i="20"/>
  <c r="T100" i="20"/>
  <c r="T101" i="20"/>
  <c r="T102" i="20"/>
  <c r="T103" i="20"/>
  <c r="T104" i="20"/>
  <c r="T105" i="20"/>
  <c r="T106" i="20"/>
  <c r="T107" i="20"/>
  <c r="T108" i="20"/>
  <c r="T109" i="20"/>
  <c r="T110" i="20"/>
  <c r="T111" i="20"/>
  <c r="T112" i="20"/>
  <c r="T113" i="20"/>
  <c r="T114" i="20"/>
  <c r="T115" i="20"/>
  <c r="T116" i="20"/>
  <c r="T117" i="20"/>
  <c r="T118" i="20"/>
  <c r="T119" i="20"/>
  <c r="T120" i="20"/>
  <c r="T121" i="20"/>
  <c r="T122" i="20"/>
  <c r="T123" i="20"/>
  <c r="T124" i="20"/>
  <c r="T125" i="20"/>
  <c r="T126" i="20"/>
  <c r="T127" i="20"/>
  <c r="T128" i="20"/>
  <c r="T129" i="20"/>
  <c r="T130" i="20"/>
  <c r="T131" i="20"/>
  <c r="T132" i="20"/>
  <c r="T133" i="20"/>
  <c r="T134" i="20"/>
  <c r="T135" i="20"/>
  <c r="T136" i="20"/>
  <c r="T137" i="20"/>
  <c r="T138" i="20"/>
  <c r="T139" i="20"/>
  <c r="T140" i="20"/>
  <c r="T141" i="20"/>
  <c r="T142" i="20"/>
  <c r="T143" i="20"/>
  <c r="T144" i="20"/>
  <c r="T145" i="20"/>
  <c r="T146" i="20"/>
  <c r="T147" i="20"/>
  <c r="T4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4" i="20"/>
  <c r="D15" i="21"/>
  <c r="A22" i="18"/>
  <c r="V4" i="17"/>
  <c r="V5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V40" i="17"/>
  <c r="V41" i="17"/>
  <c r="V42" i="17"/>
  <c r="V43" i="17"/>
  <c r="V44" i="17"/>
  <c r="V45" i="17"/>
  <c r="V46" i="17"/>
  <c r="V47" i="17"/>
  <c r="V48" i="17"/>
  <c r="V49" i="17"/>
  <c r="V50" i="17"/>
  <c r="V51" i="17"/>
  <c r="V52" i="17"/>
  <c r="V53" i="17"/>
  <c r="V54" i="17"/>
  <c r="V55" i="17"/>
  <c r="V56" i="17"/>
  <c r="V57" i="17"/>
  <c r="V58" i="17"/>
  <c r="V59" i="17"/>
  <c r="V60" i="17"/>
  <c r="V61" i="17"/>
  <c r="V62" i="17"/>
  <c r="V63" i="17"/>
  <c r="V64" i="17"/>
  <c r="V65" i="17"/>
  <c r="V66" i="17"/>
  <c r="V67" i="17"/>
  <c r="V68" i="17"/>
  <c r="V69" i="17"/>
  <c r="V70" i="17"/>
  <c r="V71" i="17"/>
  <c r="V72" i="17"/>
  <c r="V73" i="17"/>
  <c r="V74" i="17"/>
  <c r="V75" i="17"/>
  <c r="V76" i="17"/>
  <c r="V77" i="17"/>
  <c r="V78" i="17"/>
  <c r="V79" i="17"/>
  <c r="V80" i="17"/>
  <c r="V81" i="17"/>
  <c r="V82" i="17"/>
  <c r="V83" i="17"/>
  <c r="V84" i="17"/>
  <c r="V85" i="17"/>
  <c r="V86" i="17"/>
  <c r="V87" i="17"/>
  <c r="V88" i="17"/>
  <c r="V89" i="17"/>
  <c r="V90" i="17"/>
  <c r="V91" i="17"/>
  <c r="V92" i="17"/>
  <c r="V93" i="17"/>
  <c r="V94" i="17"/>
  <c r="V95" i="17"/>
  <c r="V96" i="17"/>
  <c r="V97" i="17"/>
  <c r="V98" i="17"/>
  <c r="V99" i="17"/>
  <c r="V100" i="17"/>
  <c r="V101" i="17"/>
  <c r="V102" i="17"/>
  <c r="V103" i="17"/>
  <c r="V104" i="17"/>
  <c r="V105" i="17"/>
  <c r="V106" i="17"/>
  <c r="V107" i="17"/>
  <c r="V108" i="17"/>
  <c r="V109" i="17"/>
  <c r="V110" i="17"/>
  <c r="V111" i="17"/>
  <c r="V112" i="17"/>
  <c r="V113" i="17"/>
  <c r="V114" i="17"/>
  <c r="V115" i="17"/>
  <c r="V116" i="17"/>
  <c r="V117" i="17"/>
  <c r="V118" i="17"/>
  <c r="V119" i="17"/>
  <c r="V120" i="17"/>
  <c r="V121" i="17"/>
  <c r="V122" i="17"/>
  <c r="V123" i="17"/>
  <c r="V124" i="17"/>
  <c r="V125" i="17"/>
  <c r="V126" i="17"/>
  <c r="V127" i="17"/>
  <c r="V128" i="17"/>
  <c r="V129" i="17"/>
  <c r="V130" i="17"/>
  <c r="V131" i="17"/>
  <c r="V132" i="17"/>
  <c r="V133" i="17"/>
  <c r="V134" i="17"/>
  <c r="V135" i="17"/>
  <c r="V136" i="17"/>
  <c r="V137" i="17"/>
  <c r="V138" i="17"/>
  <c r="V139" i="17"/>
  <c r="V140" i="17"/>
  <c r="V141" i="17"/>
  <c r="V142" i="17"/>
  <c r="V143" i="17"/>
  <c r="V144" i="17"/>
  <c r="V145" i="17"/>
  <c r="V146" i="17"/>
  <c r="V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A103" i="17"/>
  <c r="A104" i="17"/>
  <c r="A105" i="17"/>
  <c r="A106" i="17"/>
  <c r="A107" i="17"/>
  <c r="A108" i="17"/>
  <c r="A109" i="17"/>
  <c r="A110" i="17"/>
  <c r="A111" i="17"/>
  <c r="A112" i="17"/>
  <c r="A113" i="17"/>
  <c r="A114" i="17"/>
  <c r="A115" i="17"/>
  <c r="A116" i="17"/>
  <c r="A117" i="17"/>
  <c r="A118" i="17"/>
  <c r="A119" i="17"/>
  <c r="A120" i="17"/>
  <c r="A121" i="17"/>
  <c r="A122" i="17"/>
  <c r="A123" i="17"/>
  <c r="A124" i="17"/>
  <c r="A125" i="17"/>
  <c r="A126" i="17"/>
  <c r="A127" i="17"/>
  <c r="A128" i="17"/>
  <c r="A129" i="17"/>
  <c r="A130" i="17"/>
  <c r="A131" i="17"/>
  <c r="A132" i="17"/>
  <c r="A133" i="17"/>
  <c r="A134" i="17"/>
  <c r="A135" i="17"/>
  <c r="A136" i="17"/>
  <c r="A137" i="17"/>
  <c r="A138" i="17"/>
  <c r="A139" i="17"/>
  <c r="A140" i="17"/>
  <c r="A141" i="17"/>
  <c r="A142" i="17"/>
  <c r="A143" i="17"/>
  <c r="A144" i="17"/>
  <c r="A145" i="17"/>
  <c r="A146" i="17"/>
  <c r="A3" i="17"/>
  <c r="H54" i="21" l="1"/>
  <c r="J54" i="21" s="1"/>
  <c r="B54" i="22" s="1"/>
  <c r="E42" i="18"/>
  <c r="E38" i="18"/>
  <c r="E37" i="18"/>
  <c r="E40" i="18"/>
  <c r="E36" i="18"/>
  <c r="E43" i="18"/>
  <c r="E41" i="18"/>
  <c r="E39" i="18"/>
  <c r="E21" i="18"/>
  <c r="E17" i="18"/>
  <c r="E16" i="18"/>
  <c r="E15" i="18"/>
  <c r="E19" i="18"/>
  <c r="E14" i="18"/>
  <c r="E18" i="18"/>
  <c r="E20" i="18"/>
  <c r="H44" i="21"/>
  <c r="H8" i="21"/>
  <c r="H12" i="21"/>
  <c r="H24" i="21"/>
  <c r="H35" i="21"/>
  <c r="H39" i="21"/>
  <c r="H51" i="21"/>
  <c r="H55" i="21"/>
  <c r="H9" i="21"/>
  <c r="H21" i="21"/>
  <c r="H25" i="21"/>
  <c r="H36" i="21"/>
  <c r="H40" i="21"/>
  <c r="H52" i="21"/>
  <c r="H56" i="21"/>
  <c r="H6" i="21"/>
  <c r="H10" i="21"/>
  <c r="H22" i="21"/>
  <c r="H26" i="21"/>
  <c r="H37" i="21"/>
  <c r="H41" i="21"/>
  <c r="H53" i="21"/>
  <c r="H7" i="21"/>
  <c r="H11" i="21"/>
  <c r="H23" i="21"/>
  <c r="H27" i="21"/>
  <c r="H38" i="21"/>
  <c r="H50" i="21"/>
  <c r="H59" i="21"/>
  <c r="H30" i="21"/>
  <c r="H49" i="21"/>
  <c r="H34" i="21"/>
  <c r="H20" i="21"/>
  <c r="H5" i="21"/>
  <c r="H15" i="21"/>
  <c r="E31" i="18"/>
  <c r="E27" i="18"/>
  <c r="E29" i="18"/>
  <c r="E32" i="18"/>
  <c r="E25" i="18"/>
  <c r="E30" i="18"/>
  <c r="E26" i="18"/>
  <c r="E28" i="18"/>
  <c r="E7" i="18"/>
  <c r="E5" i="18"/>
  <c r="E9" i="18"/>
  <c r="E4" i="18"/>
  <c r="E8" i="18"/>
  <c r="E6" i="18"/>
  <c r="E10" i="18"/>
  <c r="E3" i="18"/>
  <c r="K54" i="21" l="1"/>
  <c r="C54" i="22" s="1"/>
  <c r="M54" i="21"/>
  <c r="E54" i="22" s="1"/>
  <c r="L54" i="21"/>
  <c r="D54" i="22" s="1"/>
  <c r="N54" i="21"/>
  <c r="F54" i="22" s="1"/>
  <c r="O54" i="21"/>
  <c r="G54" i="22" s="1"/>
  <c r="I25" i="18"/>
  <c r="K25" i="18"/>
  <c r="H25" i="18"/>
  <c r="G25" i="18"/>
  <c r="L25" i="18"/>
  <c r="J25" i="18"/>
  <c r="I29" i="18"/>
  <c r="D37" i="19" s="1"/>
  <c r="K29" i="18"/>
  <c r="F37" i="19" s="1"/>
  <c r="L29" i="18"/>
  <c r="G37" i="19" s="1"/>
  <c r="J29" i="18"/>
  <c r="E37" i="19" s="1"/>
  <c r="H29" i="18"/>
  <c r="C37" i="19" s="1"/>
  <c r="G29" i="18"/>
  <c r="B37" i="19" s="1"/>
  <c r="L41" i="18"/>
  <c r="H41" i="18"/>
  <c r="G41" i="18"/>
  <c r="K41" i="18"/>
  <c r="J41" i="18"/>
  <c r="I41" i="18"/>
  <c r="L37" i="18"/>
  <c r="H37" i="18"/>
  <c r="G37" i="18"/>
  <c r="J37" i="18"/>
  <c r="K37" i="18"/>
  <c r="I37" i="18"/>
  <c r="J28" i="18"/>
  <c r="E36" i="19" s="1"/>
  <c r="L28" i="18"/>
  <c r="G36" i="19" s="1"/>
  <c r="H28" i="18"/>
  <c r="C36" i="19" s="1"/>
  <c r="G28" i="18"/>
  <c r="B36" i="19" s="1"/>
  <c r="I28" i="18"/>
  <c r="D36" i="19" s="1"/>
  <c r="K28" i="18"/>
  <c r="F36" i="19" s="1"/>
  <c r="K27" i="18"/>
  <c r="F35" i="19" s="1"/>
  <c r="I27" i="18"/>
  <c r="D35" i="19" s="1"/>
  <c r="L27" i="18"/>
  <c r="G35" i="19" s="1"/>
  <c r="J27" i="18"/>
  <c r="E35" i="19" s="1"/>
  <c r="H27" i="18"/>
  <c r="C35" i="19" s="1"/>
  <c r="G27" i="18"/>
  <c r="B35" i="19" s="1"/>
  <c r="J43" i="18"/>
  <c r="I43" i="18"/>
  <c r="L43" i="18"/>
  <c r="H43" i="18"/>
  <c r="G43" i="18"/>
  <c r="K43" i="18"/>
  <c r="K38" i="18"/>
  <c r="I38" i="18"/>
  <c r="L38" i="18"/>
  <c r="J38" i="18"/>
  <c r="H38" i="18"/>
  <c r="G38" i="18"/>
  <c r="L26" i="18"/>
  <c r="G34" i="19" s="1"/>
  <c r="H26" i="18"/>
  <c r="C34" i="19" s="1"/>
  <c r="G26" i="18"/>
  <c r="B34" i="19" s="1"/>
  <c r="J26" i="18"/>
  <c r="E34" i="19" s="1"/>
  <c r="K26" i="18"/>
  <c r="F34" i="19" s="1"/>
  <c r="I26" i="18"/>
  <c r="D34" i="19" s="1"/>
  <c r="K31" i="18"/>
  <c r="F39" i="19" s="1"/>
  <c r="I31" i="18"/>
  <c r="D39" i="19" s="1"/>
  <c r="J31" i="18"/>
  <c r="E39" i="19" s="1"/>
  <c r="H31" i="18"/>
  <c r="C39" i="19" s="1"/>
  <c r="G31" i="18"/>
  <c r="B39" i="19" s="1"/>
  <c r="L31" i="18"/>
  <c r="G39" i="19" s="1"/>
  <c r="I36" i="18"/>
  <c r="K36" i="18"/>
  <c r="H36" i="18"/>
  <c r="G36" i="18"/>
  <c r="L36" i="18"/>
  <c r="J36" i="18"/>
  <c r="K42" i="18"/>
  <c r="J42" i="18"/>
  <c r="I42" i="18"/>
  <c r="H42" i="18"/>
  <c r="G42" i="18"/>
  <c r="L42" i="18"/>
  <c r="L30" i="18"/>
  <c r="G38" i="19" s="1"/>
  <c r="H30" i="18"/>
  <c r="C38" i="19" s="1"/>
  <c r="G30" i="18"/>
  <c r="B38" i="19" s="1"/>
  <c r="J30" i="18"/>
  <c r="E38" i="19" s="1"/>
  <c r="K30" i="18"/>
  <c r="F38" i="19" s="1"/>
  <c r="I30" i="18"/>
  <c r="D38" i="19" s="1"/>
  <c r="K32" i="18"/>
  <c r="F40" i="19" s="1"/>
  <c r="H32" i="18"/>
  <c r="C40" i="19" s="1"/>
  <c r="I32" i="18"/>
  <c r="D40" i="19" s="1"/>
  <c r="G32" i="18"/>
  <c r="B40" i="19" s="1"/>
  <c r="L32" i="18"/>
  <c r="G40" i="19" s="1"/>
  <c r="J32" i="18"/>
  <c r="E40" i="19" s="1"/>
  <c r="J39" i="18"/>
  <c r="L39" i="18"/>
  <c r="H39" i="18"/>
  <c r="G39" i="18"/>
  <c r="I39" i="18"/>
  <c r="K39" i="18"/>
  <c r="I40" i="18"/>
  <c r="L40" i="18"/>
  <c r="H40" i="18"/>
  <c r="K40" i="18"/>
  <c r="J40" i="18"/>
  <c r="G40" i="18"/>
  <c r="I19" i="18"/>
  <c r="D25" i="19" s="1"/>
  <c r="G19" i="18"/>
  <c r="B25" i="19" s="1"/>
  <c r="H19" i="18"/>
  <c r="C25" i="19" s="1"/>
  <c r="K19" i="18"/>
  <c r="F25" i="19" s="1"/>
  <c r="J19" i="18"/>
  <c r="E25" i="19" s="1"/>
  <c r="L19" i="18"/>
  <c r="G25" i="19" s="1"/>
  <c r="K21" i="18"/>
  <c r="F27" i="19" s="1"/>
  <c r="N27" i="19" s="1"/>
  <c r="J21" i="18"/>
  <c r="E27" i="19" s="1"/>
  <c r="M27" i="19" s="1"/>
  <c r="I21" i="18"/>
  <c r="D27" i="19" s="1"/>
  <c r="L27" i="19" s="1"/>
  <c r="G21" i="18"/>
  <c r="B27" i="19" s="1"/>
  <c r="J27" i="19" s="1"/>
  <c r="L21" i="18"/>
  <c r="G27" i="19" s="1"/>
  <c r="O27" i="19" s="1"/>
  <c r="H21" i="18"/>
  <c r="C27" i="19" s="1"/>
  <c r="K27" i="19" s="1"/>
  <c r="L20" i="18"/>
  <c r="G26" i="19" s="1"/>
  <c r="H20" i="18"/>
  <c r="C26" i="19" s="1"/>
  <c r="K20" i="18"/>
  <c r="F26" i="19" s="1"/>
  <c r="N26" i="19" s="1"/>
  <c r="J20" i="18"/>
  <c r="E26" i="19" s="1"/>
  <c r="M26" i="19" s="1"/>
  <c r="I20" i="18"/>
  <c r="D26" i="19" s="1"/>
  <c r="G20" i="18"/>
  <c r="B26" i="19" s="1"/>
  <c r="I15" i="18"/>
  <c r="D21" i="19" s="1"/>
  <c r="G15" i="18"/>
  <c r="B21" i="19" s="1"/>
  <c r="H15" i="18"/>
  <c r="C21" i="19" s="1"/>
  <c r="K15" i="18"/>
  <c r="F21" i="19" s="1"/>
  <c r="J15" i="18"/>
  <c r="E21" i="19" s="1"/>
  <c r="L15" i="18"/>
  <c r="G21" i="19" s="1"/>
  <c r="J18" i="18"/>
  <c r="E24" i="19" s="1"/>
  <c r="I18" i="18"/>
  <c r="D24" i="19" s="1"/>
  <c r="G18" i="18"/>
  <c r="B24" i="19" s="1"/>
  <c r="L18" i="18"/>
  <c r="G24" i="19" s="1"/>
  <c r="H18" i="18"/>
  <c r="C24" i="19" s="1"/>
  <c r="K18" i="18"/>
  <c r="F24" i="19" s="1"/>
  <c r="L16" i="18"/>
  <c r="G22" i="19" s="1"/>
  <c r="O22" i="19" s="1"/>
  <c r="H16" i="18"/>
  <c r="C22" i="19" s="1"/>
  <c r="K22" i="19" s="1"/>
  <c r="K16" i="18"/>
  <c r="F22" i="19" s="1"/>
  <c r="J16" i="18"/>
  <c r="E22" i="19" s="1"/>
  <c r="I16" i="18"/>
  <c r="D22" i="19" s="1"/>
  <c r="G16" i="18"/>
  <c r="B22" i="19" s="1"/>
  <c r="J14" i="18"/>
  <c r="E20" i="19" s="1"/>
  <c r="H14" i="18"/>
  <c r="C20" i="19" s="1"/>
  <c r="L14" i="18"/>
  <c r="G20" i="19" s="1"/>
  <c r="O20" i="19" s="1"/>
  <c r="K14" i="18"/>
  <c r="F20" i="19" s="1"/>
  <c r="I14" i="18"/>
  <c r="D20" i="19" s="1"/>
  <c r="L20" i="19" s="1"/>
  <c r="G14" i="18"/>
  <c r="B20" i="19" s="1"/>
  <c r="J20" i="19" s="1"/>
  <c r="K17" i="18"/>
  <c r="F23" i="19" s="1"/>
  <c r="N23" i="19" s="1"/>
  <c r="J17" i="18"/>
  <c r="E23" i="19" s="1"/>
  <c r="M23" i="19" s="1"/>
  <c r="I17" i="18"/>
  <c r="D23" i="19" s="1"/>
  <c r="L23" i="19" s="1"/>
  <c r="G17" i="18"/>
  <c r="B23" i="19" s="1"/>
  <c r="J23" i="19" s="1"/>
  <c r="L17" i="18"/>
  <c r="G23" i="19" s="1"/>
  <c r="O23" i="19" s="1"/>
  <c r="H17" i="18"/>
  <c r="C23" i="19" s="1"/>
  <c r="K23" i="19" s="1"/>
  <c r="O49" i="21"/>
  <c r="G49" i="22" s="1"/>
  <c r="K49" i="21"/>
  <c r="C49" i="22" s="1"/>
  <c r="N49" i="21"/>
  <c r="F49" i="22" s="1"/>
  <c r="J49" i="21"/>
  <c r="B49" i="22" s="1"/>
  <c r="M49" i="21"/>
  <c r="E49" i="22" s="1"/>
  <c r="L49" i="21"/>
  <c r="D49" i="22" s="1"/>
  <c r="M38" i="21"/>
  <c r="E39" i="22" s="1"/>
  <c r="L38" i="21"/>
  <c r="D39" i="22" s="1"/>
  <c r="O38" i="21"/>
  <c r="G39" i="22" s="1"/>
  <c r="K38" i="21"/>
  <c r="C39" i="22" s="1"/>
  <c r="J38" i="21"/>
  <c r="B39" i="22" s="1"/>
  <c r="N38" i="21"/>
  <c r="F39" i="22" s="1"/>
  <c r="M7" i="21"/>
  <c r="E9" i="22" s="1"/>
  <c r="L7" i="21"/>
  <c r="D9" i="22" s="1"/>
  <c r="O7" i="21"/>
  <c r="G9" i="22" s="1"/>
  <c r="K7" i="21"/>
  <c r="C9" i="22" s="1"/>
  <c r="J7" i="21"/>
  <c r="B9" i="22" s="1"/>
  <c r="N7" i="21"/>
  <c r="F9" i="22" s="1"/>
  <c r="M56" i="21"/>
  <c r="E56" i="22" s="1"/>
  <c r="L56" i="21"/>
  <c r="D56" i="22" s="1"/>
  <c r="O56" i="21"/>
  <c r="G56" i="22" s="1"/>
  <c r="K56" i="21"/>
  <c r="C56" i="22" s="1"/>
  <c r="N56" i="21"/>
  <c r="F56" i="22" s="1"/>
  <c r="J56" i="21"/>
  <c r="B56" i="22" s="1"/>
  <c r="O51" i="21"/>
  <c r="G51" i="22" s="1"/>
  <c r="K51" i="21"/>
  <c r="C51" i="22" s="1"/>
  <c r="N51" i="21"/>
  <c r="F51" i="22" s="1"/>
  <c r="J51" i="21"/>
  <c r="B51" i="22" s="1"/>
  <c r="M51" i="21"/>
  <c r="E51" i="22" s="1"/>
  <c r="L51" i="21"/>
  <c r="D51" i="22" s="1"/>
  <c r="L12" i="21"/>
  <c r="D14" i="22" s="1"/>
  <c r="O12" i="21"/>
  <c r="G14" i="22" s="1"/>
  <c r="K12" i="21"/>
  <c r="C14" i="22" s="1"/>
  <c r="J12" i="21"/>
  <c r="B14" i="22" s="1"/>
  <c r="N12" i="21"/>
  <c r="F14" i="22" s="1"/>
  <c r="M12" i="21"/>
  <c r="E14" i="22" s="1"/>
  <c r="O5" i="21"/>
  <c r="G7" i="22" s="1"/>
  <c r="K5" i="21"/>
  <c r="C7" i="22" s="1"/>
  <c r="J5" i="21"/>
  <c r="B7" i="22" s="1"/>
  <c r="N5" i="21"/>
  <c r="F7" i="22" s="1"/>
  <c r="M5" i="21"/>
  <c r="E7" i="22" s="1"/>
  <c r="L5" i="21"/>
  <c r="D7" i="22" s="1"/>
  <c r="O53" i="21"/>
  <c r="G53" i="22" s="1"/>
  <c r="K53" i="21"/>
  <c r="C53" i="22" s="1"/>
  <c r="N53" i="21"/>
  <c r="F53" i="22" s="1"/>
  <c r="J53" i="21"/>
  <c r="B53" i="22" s="1"/>
  <c r="M53" i="21"/>
  <c r="E53" i="22" s="1"/>
  <c r="L53" i="21"/>
  <c r="D53" i="22" s="1"/>
  <c r="M52" i="21"/>
  <c r="E52" i="22" s="1"/>
  <c r="L52" i="21"/>
  <c r="D52" i="22" s="1"/>
  <c r="O52" i="21"/>
  <c r="G52" i="22" s="1"/>
  <c r="K52" i="21"/>
  <c r="C52" i="22" s="1"/>
  <c r="N52" i="21"/>
  <c r="F52" i="22" s="1"/>
  <c r="J52" i="21"/>
  <c r="B52" i="22" s="1"/>
  <c r="L39" i="21"/>
  <c r="D40" i="22" s="1"/>
  <c r="O39" i="21"/>
  <c r="G40" i="22" s="1"/>
  <c r="K39" i="21"/>
  <c r="C40" i="22" s="1"/>
  <c r="J39" i="21"/>
  <c r="B40" i="22" s="1"/>
  <c r="N39" i="21"/>
  <c r="F40" i="22" s="1"/>
  <c r="M39" i="21"/>
  <c r="E40" i="22" s="1"/>
  <c r="L8" i="21"/>
  <c r="D10" i="22" s="1"/>
  <c r="O8" i="21"/>
  <c r="G10" i="22" s="1"/>
  <c r="K8" i="21"/>
  <c r="C10" i="22" s="1"/>
  <c r="J8" i="21"/>
  <c r="B10" i="22" s="1"/>
  <c r="N8" i="21"/>
  <c r="F10" i="22" s="1"/>
  <c r="M8" i="21"/>
  <c r="E10" i="22" s="1"/>
  <c r="O59" i="21"/>
  <c r="G58" i="22" s="1"/>
  <c r="K59" i="21"/>
  <c r="C58" i="22" s="1"/>
  <c r="N59" i="21"/>
  <c r="F58" i="22" s="1"/>
  <c r="J59" i="21"/>
  <c r="B58" i="22" s="1"/>
  <c r="M59" i="21"/>
  <c r="E58" i="22" s="1"/>
  <c r="L59" i="21"/>
  <c r="D58" i="22" s="1"/>
  <c r="N41" i="21"/>
  <c r="F42" i="22" s="1"/>
  <c r="M41" i="21"/>
  <c r="E42" i="22" s="1"/>
  <c r="L41" i="21"/>
  <c r="D42" i="22" s="1"/>
  <c r="O41" i="21"/>
  <c r="G42" i="22" s="1"/>
  <c r="K41" i="21"/>
  <c r="C42" i="22" s="1"/>
  <c r="J41" i="21"/>
  <c r="B42" i="22" s="1"/>
  <c r="N10" i="21"/>
  <c r="F12" i="22" s="1"/>
  <c r="M10" i="21"/>
  <c r="E12" i="22" s="1"/>
  <c r="L10" i="21"/>
  <c r="D12" i="22" s="1"/>
  <c r="O10" i="21"/>
  <c r="G12" i="22" s="1"/>
  <c r="K10" i="21"/>
  <c r="C12" i="22" s="1"/>
  <c r="J10" i="21"/>
  <c r="B12" i="22" s="1"/>
  <c r="O40" i="21"/>
  <c r="G41" i="22" s="1"/>
  <c r="K40" i="21"/>
  <c r="C41" i="22" s="1"/>
  <c r="J40" i="21"/>
  <c r="B41" i="22" s="1"/>
  <c r="N40" i="21"/>
  <c r="F41" i="22" s="1"/>
  <c r="M40" i="21"/>
  <c r="E41" i="22" s="1"/>
  <c r="L40" i="21"/>
  <c r="D41" i="22" s="1"/>
  <c r="O9" i="21"/>
  <c r="G11" i="22" s="1"/>
  <c r="K9" i="21"/>
  <c r="C11" i="22" s="1"/>
  <c r="J9" i="21"/>
  <c r="B11" i="22" s="1"/>
  <c r="N9" i="21"/>
  <c r="F11" i="22" s="1"/>
  <c r="M9" i="21"/>
  <c r="E11" i="22" s="1"/>
  <c r="L9" i="21"/>
  <c r="D11" i="22" s="1"/>
  <c r="L35" i="21"/>
  <c r="D36" i="22" s="1"/>
  <c r="O35" i="21"/>
  <c r="G36" i="22" s="1"/>
  <c r="K35" i="21"/>
  <c r="C36" i="22" s="1"/>
  <c r="J35" i="21"/>
  <c r="B36" i="22" s="1"/>
  <c r="N35" i="21"/>
  <c r="F36" i="22" s="1"/>
  <c r="M35" i="21"/>
  <c r="E36" i="22" s="1"/>
  <c r="O44" i="21"/>
  <c r="G44" i="22" s="1"/>
  <c r="K44" i="21"/>
  <c r="C44" i="22" s="1"/>
  <c r="N44" i="21"/>
  <c r="F44" i="22" s="1"/>
  <c r="J44" i="21"/>
  <c r="B44" i="22" s="1"/>
  <c r="M44" i="21"/>
  <c r="E44" i="22" s="1"/>
  <c r="L44" i="21"/>
  <c r="D44" i="22" s="1"/>
  <c r="M34" i="21"/>
  <c r="E35" i="22" s="1"/>
  <c r="L34" i="21"/>
  <c r="D35" i="22" s="1"/>
  <c r="O34" i="21"/>
  <c r="G35" i="22" s="1"/>
  <c r="K34" i="21"/>
  <c r="C35" i="22" s="1"/>
  <c r="J34" i="21"/>
  <c r="B35" i="22" s="1"/>
  <c r="N34" i="21"/>
  <c r="F35" i="22" s="1"/>
  <c r="M50" i="21"/>
  <c r="E50" i="22" s="1"/>
  <c r="L50" i="21"/>
  <c r="D50" i="22" s="1"/>
  <c r="O50" i="21"/>
  <c r="G50" i="22" s="1"/>
  <c r="K50" i="21"/>
  <c r="C50" i="22" s="1"/>
  <c r="N50" i="21"/>
  <c r="F50" i="22" s="1"/>
  <c r="J50" i="21"/>
  <c r="B50" i="22" s="1"/>
  <c r="M11" i="21"/>
  <c r="E13" i="22" s="1"/>
  <c r="L11" i="21"/>
  <c r="D13" i="22" s="1"/>
  <c r="O11" i="21"/>
  <c r="G13" i="22" s="1"/>
  <c r="K11" i="21"/>
  <c r="C13" i="22" s="1"/>
  <c r="J11" i="21"/>
  <c r="B13" i="22" s="1"/>
  <c r="N11" i="21"/>
  <c r="F13" i="22" s="1"/>
  <c r="N37" i="21"/>
  <c r="F38" i="22" s="1"/>
  <c r="M37" i="21"/>
  <c r="E38" i="22" s="1"/>
  <c r="L37" i="21"/>
  <c r="D38" i="22" s="1"/>
  <c r="O37" i="21"/>
  <c r="G38" i="22" s="1"/>
  <c r="K37" i="21"/>
  <c r="C38" i="22" s="1"/>
  <c r="J37" i="21"/>
  <c r="B38" i="22" s="1"/>
  <c r="N6" i="21"/>
  <c r="F8" i="22" s="1"/>
  <c r="M6" i="21"/>
  <c r="E8" i="22" s="1"/>
  <c r="L6" i="21"/>
  <c r="D8" i="22" s="1"/>
  <c r="O6" i="21"/>
  <c r="G8" i="22" s="1"/>
  <c r="K6" i="21"/>
  <c r="C8" i="22" s="1"/>
  <c r="J6" i="21"/>
  <c r="B8" i="22" s="1"/>
  <c r="O36" i="21"/>
  <c r="G37" i="22" s="1"/>
  <c r="K36" i="21"/>
  <c r="C37" i="22" s="1"/>
  <c r="J36" i="21"/>
  <c r="B37" i="22" s="1"/>
  <c r="N36" i="21"/>
  <c r="F37" i="22" s="1"/>
  <c r="M36" i="21"/>
  <c r="E37" i="22" s="1"/>
  <c r="L36" i="21"/>
  <c r="D37" i="22" s="1"/>
  <c r="O55" i="21"/>
  <c r="G55" i="22" s="1"/>
  <c r="K55" i="21"/>
  <c r="C55" i="22" s="1"/>
  <c r="N55" i="21"/>
  <c r="F55" i="22" s="1"/>
  <c r="J55" i="21"/>
  <c r="B55" i="22" s="1"/>
  <c r="M55" i="21"/>
  <c r="E55" i="22" s="1"/>
  <c r="L55" i="21"/>
  <c r="D55" i="22" s="1"/>
  <c r="N20" i="21"/>
  <c r="F21" i="22" s="1"/>
  <c r="J20" i="21"/>
  <c r="B21" i="22" s="1"/>
  <c r="M20" i="21"/>
  <c r="E21" i="22" s="1"/>
  <c r="L20" i="21"/>
  <c r="D21" i="22" s="1"/>
  <c r="O20" i="21"/>
  <c r="G21" i="22" s="1"/>
  <c r="K20" i="21"/>
  <c r="C21" i="22" s="1"/>
  <c r="L27" i="21"/>
  <c r="D28" i="22" s="1"/>
  <c r="O27" i="21"/>
  <c r="G28" i="22" s="1"/>
  <c r="K27" i="21"/>
  <c r="C28" i="22" s="1"/>
  <c r="N27" i="21"/>
  <c r="F28" i="22" s="1"/>
  <c r="J27" i="21"/>
  <c r="B28" i="22" s="1"/>
  <c r="M27" i="21"/>
  <c r="E28" i="22" s="1"/>
  <c r="N22" i="21"/>
  <c r="F23" i="22" s="1"/>
  <c r="J22" i="21"/>
  <c r="B23" i="22" s="1"/>
  <c r="M22" i="21"/>
  <c r="E23" i="22" s="1"/>
  <c r="L22" i="21"/>
  <c r="D23" i="22" s="1"/>
  <c r="O22" i="21"/>
  <c r="G23" i="22" s="1"/>
  <c r="K22" i="21"/>
  <c r="C23" i="22" s="1"/>
  <c r="L21" i="21"/>
  <c r="D22" i="22" s="1"/>
  <c r="O21" i="21"/>
  <c r="G22" i="22" s="1"/>
  <c r="K21" i="21"/>
  <c r="C22" i="22" s="1"/>
  <c r="N21" i="21"/>
  <c r="F22" i="22" s="1"/>
  <c r="J21" i="21"/>
  <c r="B22" i="22" s="1"/>
  <c r="M21" i="21"/>
  <c r="E22" i="22" s="1"/>
  <c r="L23" i="21"/>
  <c r="D24" i="22" s="1"/>
  <c r="O23" i="21"/>
  <c r="G24" i="22" s="1"/>
  <c r="K23" i="21"/>
  <c r="C24" i="22" s="1"/>
  <c r="N23" i="21"/>
  <c r="F24" i="22" s="1"/>
  <c r="J23" i="21"/>
  <c r="B24" i="22" s="1"/>
  <c r="M23" i="21"/>
  <c r="E24" i="22" s="1"/>
  <c r="N24" i="21"/>
  <c r="F25" i="22" s="1"/>
  <c r="J24" i="21"/>
  <c r="B25" i="22" s="1"/>
  <c r="M24" i="21"/>
  <c r="E25" i="22" s="1"/>
  <c r="L24" i="21"/>
  <c r="D25" i="22" s="1"/>
  <c r="O24" i="21"/>
  <c r="G25" i="22" s="1"/>
  <c r="K24" i="21"/>
  <c r="C25" i="22" s="1"/>
  <c r="N30" i="21"/>
  <c r="F30" i="22" s="1"/>
  <c r="J30" i="21"/>
  <c r="B30" i="22" s="1"/>
  <c r="M30" i="21"/>
  <c r="E30" i="22" s="1"/>
  <c r="L30" i="21"/>
  <c r="D30" i="22" s="1"/>
  <c r="O30" i="21"/>
  <c r="G30" i="22" s="1"/>
  <c r="K30" i="21"/>
  <c r="C30" i="22" s="1"/>
  <c r="N26" i="21"/>
  <c r="F27" i="22" s="1"/>
  <c r="J26" i="21"/>
  <c r="B27" i="22" s="1"/>
  <c r="M26" i="21"/>
  <c r="E27" i="22" s="1"/>
  <c r="L26" i="21"/>
  <c r="D27" i="22" s="1"/>
  <c r="O26" i="21"/>
  <c r="G27" i="22" s="1"/>
  <c r="K26" i="21"/>
  <c r="C27" i="22" s="1"/>
  <c r="L25" i="21"/>
  <c r="D26" i="22" s="1"/>
  <c r="O25" i="21"/>
  <c r="G26" i="22" s="1"/>
  <c r="K25" i="21"/>
  <c r="C26" i="22" s="1"/>
  <c r="N25" i="21"/>
  <c r="F26" i="22" s="1"/>
  <c r="J25" i="21"/>
  <c r="B26" i="22" s="1"/>
  <c r="M25" i="21"/>
  <c r="E26" i="22" s="1"/>
  <c r="N15" i="21"/>
  <c r="F16" i="22" s="1"/>
  <c r="J15" i="21"/>
  <c r="B16" i="22" s="1"/>
  <c r="M15" i="21"/>
  <c r="E16" i="22" s="1"/>
  <c r="L15" i="21"/>
  <c r="D16" i="22" s="1"/>
  <c r="O15" i="21"/>
  <c r="G16" i="22" s="1"/>
  <c r="K15" i="21"/>
  <c r="C16" i="22" s="1"/>
  <c r="J10" i="18"/>
  <c r="E14" i="19" s="1"/>
  <c r="K10" i="18"/>
  <c r="F14" i="19" s="1"/>
  <c r="H10" i="18"/>
  <c r="C14" i="19" s="1"/>
  <c r="G10" i="18"/>
  <c r="B14" i="19" s="1"/>
  <c r="L10" i="18"/>
  <c r="G14" i="19" s="1"/>
  <c r="I10" i="18"/>
  <c r="D14" i="19" s="1"/>
  <c r="L9" i="18"/>
  <c r="G13" i="19" s="1"/>
  <c r="H9" i="18"/>
  <c r="C13" i="19" s="1"/>
  <c r="K9" i="18"/>
  <c r="F13" i="19" s="1"/>
  <c r="I9" i="18"/>
  <c r="D13" i="19" s="1"/>
  <c r="J9" i="18"/>
  <c r="E13" i="19" s="1"/>
  <c r="G9" i="18"/>
  <c r="B13" i="19" s="1"/>
  <c r="L3" i="18"/>
  <c r="H3" i="18"/>
  <c r="J3" i="18"/>
  <c r="G3" i="18"/>
  <c r="K3" i="18"/>
  <c r="I3" i="18"/>
  <c r="J4" i="18"/>
  <c r="I4" i="18"/>
  <c r="L4" i="18"/>
  <c r="G4" i="18"/>
  <c r="K4" i="18"/>
  <c r="H4" i="18"/>
  <c r="J6" i="18"/>
  <c r="E10" i="19" s="1"/>
  <c r="H6" i="18"/>
  <c r="C10" i="19" s="1"/>
  <c r="K6" i="18"/>
  <c r="F10" i="19" s="1"/>
  <c r="I6" i="18"/>
  <c r="D10" i="19" s="1"/>
  <c r="G6" i="18"/>
  <c r="B10" i="19" s="1"/>
  <c r="L6" i="18"/>
  <c r="G10" i="19" s="1"/>
  <c r="L5" i="18"/>
  <c r="G9" i="19" s="1"/>
  <c r="H5" i="18"/>
  <c r="C9" i="19" s="1"/>
  <c r="I5" i="18"/>
  <c r="D9" i="19" s="1"/>
  <c r="K5" i="18"/>
  <c r="F9" i="19" s="1"/>
  <c r="J5" i="18"/>
  <c r="E9" i="19" s="1"/>
  <c r="G5" i="18"/>
  <c r="B9" i="19" s="1"/>
  <c r="J8" i="18"/>
  <c r="E12" i="19" s="1"/>
  <c r="L8" i="18"/>
  <c r="G12" i="19" s="1"/>
  <c r="G8" i="18"/>
  <c r="B12" i="19" s="1"/>
  <c r="I8" i="18"/>
  <c r="D12" i="19" s="1"/>
  <c r="H8" i="18"/>
  <c r="C12" i="19" s="1"/>
  <c r="K8" i="18"/>
  <c r="F12" i="19" s="1"/>
  <c r="L7" i="18"/>
  <c r="G11" i="19" s="1"/>
  <c r="H7" i="18"/>
  <c r="C11" i="19" s="1"/>
  <c r="G7" i="18"/>
  <c r="B11" i="19" s="1"/>
  <c r="J7" i="18"/>
  <c r="E11" i="19" s="1"/>
  <c r="K7" i="18"/>
  <c r="F11" i="19" s="1"/>
  <c r="I7" i="18"/>
  <c r="D11" i="19" s="1"/>
  <c r="J22" i="19" l="1"/>
  <c r="M21" i="19"/>
  <c r="L24" i="19"/>
  <c r="J26" i="19"/>
  <c r="L22" i="19"/>
  <c r="J24" i="19"/>
  <c r="L21" i="19"/>
  <c r="K25" i="19"/>
  <c r="L26" i="19"/>
  <c r="J21" i="19"/>
  <c r="K20" i="19"/>
  <c r="M22" i="19"/>
  <c r="N24" i="19"/>
  <c r="N21" i="19"/>
  <c r="K26" i="19"/>
  <c r="O25" i="19"/>
  <c r="J25" i="19"/>
  <c r="M20" i="19"/>
  <c r="N22" i="19"/>
  <c r="K24" i="19"/>
  <c r="M24" i="19"/>
  <c r="K21" i="19"/>
  <c r="O26" i="19"/>
  <c r="M25" i="19"/>
  <c r="L25" i="19"/>
  <c r="N20" i="19"/>
  <c r="O24" i="19"/>
  <c r="O21" i="19"/>
  <c r="N25" i="19"/>
  <c r="O31" i="18"/>
  <c r="B8" i="19"/>
  <c r="O30" i="18"/>
  <c r="P31" i="18"/>
  <c r="G8" i="19"/>
  <c r="T30" i="18"/>
  <c r="T31" i="18"/>
  <c r="C8" i="19"/>
  <c r="P30" i="18"/>
  <c r="D8" i="19"/>
  <c r="Q30" i="18"/>
  <c r="R31" i="18"/>
  <c r="Q31" i="18"/>
  <c r="F8" i="19"/>
  <c r="S30" i="18"/>
  <c r="E8" i="19"/>
  <c r="R30" i="18"/>
  <c r="S31" i="18"/>
  <c r="F15" i="22"/>
  <c r="N12" i="22" s="1"/>
  <c r="B57" i="22"/>
  <c r="J54" i="22" s="1"/>
  <c r="G29" i="22"/>
  <c r="O24" i="22" s="1"/>
  <c r="F29" i="22"/>
  <c r="N28" i="22" s="1"/>
  <c r="G43" i="22"/>
  <c r="O40" i="22" s="1"/>
  <c r="B15" i="22"/>
  <c r="J8" i="22" s="1"/>
  <c r="F57" i="22"/>
  <c r="N54" i="22" s="1"/>
  <c r="B29" i="22"/>
  <c r="J24" i="22" s="1"/>
  <c r="D29" i="22"/>
  <c r="L27" i="22" s="1"/>
  <c r="F43" i="22"/>
  <c r="N40" i="22" s="1"/>
  <c r="C29" i="22"/>
  <c r="K28" i="22" s="1"/>
  <c r="C43" i="22"/>
  <c r="K36" i="22" s="1"/>
  <c r="D43" i="22"/>
  <c r="L39" i="22" s="1"/>
  <c r="D15" i="22"/>
  <c r="L8" i="22" s="1"/>
  <c r="C15" i="22"/>
  <c r="K12" i="22" s="1"/>
  <c r="D57" i="22"/>
  <c r="L54" i="22" s="1"/>
  <c r="C57" i="22"/>
  <c r="K54" i="22" s="1"/>
  <c r="E29" i="22"/>
  <c r="M22" i="22" s="1"/>
  <c r="B43" i="22"/>
  <c r="J38" i="22" s="1"/>
  <c r="E43" i="22"/>
  <c r="M40" i="22" s="1"/>
  <c r="E15" i="22"/>
  <c r="M14" i="22" s="1"/>
  <c r="G15" i="22"/>
  <c r="O9" i="22" s="1"/>
  <c r="E57" i="22"/>
  <c r="M54" i="22" s="1"/>
  <c r="G57" i="22"/>
  <c r="O54" i="22" s="1"/>
  <c r="Q29" i="18"/>
  <c r="D7" i="19"/>
  <c r="C7" i="19"/>
  <c r="P29" i="18"/>
  <c r="B33" i="19"/>
  <c r="S29" i="18"/>
  <c r="F7" i="19"/>
  <c r="T29" i="18"/>
  <c r="G7" i="19"/>
  <c r="F33" i="19"/>
  <c r="C33" i="19"/>
  <c r="O29" i="18"/>
  <c r="B7" i="19"/>
  <c r="D33" i="19"/>
  <c r="G33" i="19"/>
  <c r="E7" i="19"/>
  <c r="R29" i="18"/>
  <c r="E33" i="19"/>
  <c r="K14" i="22" l="1"/>
  <c r="P32" i="18"/>
  <c r="O32" i="18"/>
  <c r="S32" i="18"/>
  <c r="R32" i="18"/>
  <c r="T32" i="18"/>
  <c r="Q32" i="18"/>
  <c r="N24" i="22"/>
  <c r="L9" i="22"/>
  <c r="L10" i="22"/>
  <c r="L28" i="22"/>
  <c r="N53" i="22"/>
  <c r="J53" i="22"/>
  <c r="O27" i="22"/>
  <c r="L21" i="22"/>
  <c r="M41" i="22"/>
  <c r="L38" i="22"/>
  <c r="N13" i="22"/>
  <c r="N36" i="22"/>
  <c r="N8" i="22"/>
  <c r="O28" i="22"/>
  <c r="N35" i="22"/>
  <c r="J10" i="22"/>
  <c r="J51" i="22"/>
  <c r="O26" i="22"/>
  <c r="L12" i="22"/>
  <c r="K39" i="22"/>
  <c r="L7" i="22"/>
  <c r="N52" i="22"/>
  <c r="L52" i="22"/>
  <c r="K11" i="22"/>
  <c r="J26" i="22"/>
  <c r="K7" i="22"/>
  <c r="J23" i="22"/>
  <c r="J12" i="22"/>
  <c r="J21" i="22"/>
  <c r="J7" i="22"/>
  <c r="J9" i="22"/>
  <c r="N10" i="22"/>
  <c r="J11" i="22"/>
  <c r="K8" i="22"/>
  <c r="L22" i="22"/>
  <c r="L49" i="22"/>
  <c r="N9" i="22"/>
  <c r="J52" i="22"/>
  <c r="N37" i="22"/>
  <c r="N26" i="22"/>
  <c r="K13" i="22"/>
  <c r="K41" i="22"/>
  <c r="L13" i="22"/>
  <c r="J25" i="22"/>
  <c r="L50" i="22"/>
  <c r="L40" i="22"/>
  <c r="J49" i="22"/>
  <c r="N7" i="22"/>
  <c r="J28" i="22"/>
  <c r="O56" i="22"/>
  <c r="N42" i="22"/>
  <c r="L36" i="22"/>
  <c r="J13" i="22"/>
  <c r="J22" i="22"/>
  <c r="J14" i="22"/>
  <c r="N11" i="22"/>
  <c r="L55" i="22"/>
  <c r="O42" i="22"/>
  <c r="J55" i="22"/>
  <c r="O36" i="22"/>
  <c r="J27" i="22"/>
  <c r="J50" i="22"/>
  <c r="N14" i="22"/>
  <c r="L56" i="22"/>
  <c r="M9" i="22"/>
  <c r="M52" i="22"/>
  <c r="O50" i="22"/>
  <c r="K24" i="22"/>
  <c r="M28" i="22"/>
  <c r="L37" i="22"/>
  <c r="M56" i="22"/>
  <c r="M26" i="22"/>
  <c r="O49" i="22"/>
  <c r="M55" i="22"/>
  <c r="O25" i="22"/>
  <c r="L51" i="22"/>
  <c r="L23" i="22"/>
  <c r="N41" i="22"/>
  <c r="O22" i="22"/>
  <c r="N51" i="22"/>
  <c r="M53" i="22"/>
  <c r="O21" i="22"/>
  <c r="J56" i="22"/>
  <c r="L53" i="22"/>
  <c r="M50" i="22"/>
  <c r="M49" i="22"/>
  <c r="M51" i="22"/>
  <c r="M21" i="22"/>
  <c r="L35" i="22"/>
  <c r="K10" i="22"/>
  <c r="M27" i="22"/>
  <c r="N39" i="22"/>
  <c r="M24" i="22"/>
  <c r="J40" i="22"/>
  <c r="O12" i="22"/>
  <c r="K50" i="22"/>
  <c r="K37" i="22"/>
  <c r="J41" i="22"/>
  <c r="O13" i="22"/>
  <c r="O37" i="22"/>
  <c r="N23" i="22"/>
  <c r="N22" i="22"/>
  <c r="K23" i="22"/>
  <c r="M7" i="22"/>
  <c r="K40" i="22"/>
  <c r="K42" i="22"/>
  <c r="M35" i="22"/>
  <c r="M13" i="22"/>
  <c r="M23" i="22"/>
  <c r="N25" i="22"/>
  <c r="K26" i="22"/>
  <c r="K56" i="22"/>
  <c r="O10" i="22"/>
  <c r="K25" i="22"/>
  <c r="K35" i="22"/>
  <c r="J42" i="22"/>
  <c r="M36" i="22"/>
  <c r="O38" i="22"/>
  <c r="M12" i="22"/>
  <c r="M39" i="22"/>
  <c r="N56" i="22"/>
  <c r="O52" i="22"/>
  <c r="L42" i="22"/>
  <c r="O11" i="22"/>
  <c r="O35" i="22"/>
  <c r="N38" i="22"/>
  <c r="M37" i="22"/>
  <c r="O23" i="22"/>
  <c r="M25" i="22"/>
  <c r="K9" i="22"/>
  <c r="O14" i="22"/>
  <c r="K53" i="22"/>
  <c r="L25" i="22"/>
  <c r="J37" i="22"/>
  <c r="K51" i="22"/>
  <c r="M10" i="22"/>
  <c r="M8" i="22"/>
  <c r="K27" i="22"/>
  <c r="M38" i="22"/>
  <c r="J39" i="22"/>
  <c r="M11" i="22"/>
  <c r="K38" i="22"/>
  <c r="N55" i="22"/>
  <c r="K22" i="22"/>
  <c r="O39" i="22"/>
  <c r="O51" i="22"/>
  <c r="O7" i="22"/>
  <c r="O41" i="22"/>
  <c r="J35" i="22"/>
  <c r="O55" i="22"/>
  <c r="N27" i="22"/>
  <c r="K49" i="22"/>
  <c r="M42" i="22"/>
  <c r="J36" i="22"/>
  <c r="K21" i="22"/>
  <c r="L41" i="22"/>
  <c r="K55" i="22"/>
  <c r="L11" i="22"/>
  <c r="O8" i="22"/>
  <c r="N49" i="22"/>
  <c r="L14" i="22"/>
  <c r="O53" i="22"/>
  <c r="N50" i="22"/>
  <c r="N21" i="22"/>
  <c r="L24" i="22"/>
  <c r="L26" i="22"/>
  <c r="K52" i="22"/>
  <c r="D41" i="19"/>
  <c r="F15" i="19"/>
  <c r="C15" i="19"/>
  <c r="E15" i="19"/>
  <c r="G41" i="19"/>
  <c r="O33" i="19" s="1"/>
  <c r="B15" i="19"/>
  <c r="F41" i="19"/>
  <c r="N33" i="19" s="1"/>
  <c r="B41" i="19"/>
  <c r="J33" i="19" s="1"/>
  <c r="D15" i="19"/>
  <c r="G15" i="19"/>
  <c r="E41" i="19"/>
  <c r="M33" i="19" s="1"/>
  <c r="C41" i="19"/>
  <c r="L7" i="19" l="1"/>
  <c r="M7" i="19"/>
  <c r="K7" i="19"/>
  <c r="J7" i="19"/>
  <c r="N7" i="19"/>
  <c r="M29" i="22"/>
  <c r="N15" i="22"/>
  <c r="J57" i="22"/>
  <c r="L15" i="22"/>
  <c r="J29" i="22"/>
  <c r="L57" i="22"/>
  <c r="K15" i="22"/>
  <c r="N43" i="22"/>
  <c r="J15" i="22"/>
  <c r="L43" i="22"/>
  <c r="M57" i="22"/>
  <c r="O29" i="22"/>
  <c r="N29" i="22"/>
  <c r="N57" i="22"/>
  <c r="K57" i="22"/>
  <c r="O57" i="22"/>
  <c r="L29" i="22"/>
  <c r="K43" i="22"/>
  <c r="O43" i="22"/>
  <c r="J43" i="22"/>
  <c r="M15" i="22"/>
  <c r="M43" i="22"/>
  <c r="K29" i="22"/>
  <c r="O15" i="22"/>
  <c r="O8" i="19"/>
  <c r="O10" i="19"/>
  <c r="O13" i="19"/>
  <c r="O11" i="19"/>
  <c r="O14" i="19"/>
  <c r="O12" i="19"/>
  <c r="O9" i="19"/>
  <c r="L37" i="19"/>
  <c r="L39" i="19"/>
  <c r="L40" i="19"/>
  <c r="L35" i="19"/>
  <c r="L38" i="19"/>
  <c r="L34" i="19"/>
  <c r="L36" i="19"/>
  <c r="O7" i="19"/>
  <c r="J40" i="19"/>
  <c r="J39" i="19"/>
  <c r="J35" i="19"/>
  <c r="J37" i="19"/>
  <c r="J34" i="19"/>
  <c r="J38" i="19"/>
  <c r="J36" i="19"/>
  <c r="J8" i="19"/>
  <c r="J9" i="19"/>
  <c r="J14" i="19"/>
  <c r="J11" i="19"/>
  <c r="J12" i="19"/>
  <c r="J10" i="19"/>
  <c r="J13" i="19"/>
  <c r="K37" i="19"/>
  <c r="K39" i="19"/>
  <c r="K40" i="19"/>
  <c r="K35" i="19"/>
  <c r="K38" i="19"/>
  <c r="K36" i="19"/>
  <c r="K34" i="19"/>
  <c r="M39" i="19"/>
  <c r="M35" i="19"/>
  <c r="M37" i="19"/>
  <c r="M40" i="19"/>
  <c r="M36" i="19"/>
  <c r="M34" i="19"/>
  <c r="M38" i="19"/>
  <c r="M12" i="19"/>
  <c r="M13" i="19"/>
  <c r="M11" i="19"/>
  <c r="M8" i="19"/>
  <c r="M9" i="19"/>
  <c r="M14" i="19"/>
  <c r="M10" i="19"/>
  <c r="N10" i="19"/>
  <c r="N9" i="19"/>
  <c r="N11" i="19"/>
  <c r="N8" i="19"/>
  <c r="N13" i="19"/>
  <c r="N12" i="19"/>
  <c r="N14" i="19"/>
  <c r="K33" i="19"/>
  <c r="L8" i="19"/>
  <c r="L13" i="19"/>
  <c r="L12" i="19"/>
  <c r="L9" i="19"/>
  <c r="L14" i="19"/>
  <c r="L10" i="19"/>
  <c r="L11" i="19"/>
  <c r="N40" i="19"/>
  <c r="N37" i="19"/>
  <c r="N39" i="19"/>
  <c r="N35" i="19"/>
  <c r="N38" i="19"/>
  <c r="N34" i="19"/>
  <c r="N36" i="19"/>
  <c r="O40" i="19"/>
  <c r="O37" i="19"/>
  <c r="O39" i="19"/>
  <c r="O35" i="19"/>
  <c r="O36" i="19"/>
  <c r="O34" i="19"/>
  <c r="O38" i="19"/>
  <c r="K13" i="19"/>
  <c r="K11" i="19"/>
  <c r="K9" i="19"/>
  <c r="K10" i="19"/>
  <c r="K14" i="19"/>
  <c r="K12" i="19"/>
  <c r="K8" i="19"/>
  <c r="L33" i="19"/>
  <c r="J41" i="19" l="1"/>
  <c r="N41" i="19"/>
  <c r="N15" i="19"/>
  <c r="J15" i="19"/>
  <c r="K15" i="19"/>
  <c r="O41" i="19"/>
  <c r="L15" i="19"/>
  <c r="K41" i="19"/>
  <c r="M41" i="19"/>
  <c r="M15" i="19"/>
  <c r="L41" i="19"/>
  <c r="O15" i="19"/>
</calcChain>
</file>

<file path=xl/sharedStrings.xml><?xml version="1.0" encoding="utf-8"?>
<sst xmlns="http://schemas.openxmlformats.org/spreadsheetml/2006/main" count="3754" uniqueCount="119">
  <si>
    <t>gruppe</t>
  </si>
  <si>
    <t>over 40% til 50%</t>
  </si>
  <si>
    <t>over 50% til 60%</t>
  </si>
  <si>
    <t>over 60% til 70%</t>
  </si>
  <si>
    <t>over 70 til 80%</t>
  </si>
  <si>
    <t>over 80% under 100%</t>
  </si>
  <si>
    <t>100% eller mer</t>
  </si>
  <si>
    <t>Kommune</t>
  </si>
  <si>
    <t>kommune</t>
  </si>
  <si>
    <t>Totalt</t>
  </si>
  <si>
    <t>ansatte11</t>
  </si>
  <si>
    <t>ansatte12</t>
  </si>
  <si>
    <t>ansatte13</t>
  </si>
  <si>
    <t>ansatte14</t>
  </si>
  <si>
    <t>ansatte15</t>
  </si>
  <si>
    <t>str11</t>
  </si>
  <si>
    <t>str12</t>
  </si>
  <si>
    <t>str13</t>
  </si>
  <si>
    <t>str14</t>
  </si>
  <si>
    <t>str15</t>
  </si>
  <si>
    <t>Turnus/ikke turnus</t>
  </si>
  <si>
    <t>Turnus</t>
  </si>
  <si>
    <t>turnus</t>
  </si>
  <si>
    <t>stillinger10</t>
  </si>
  <si>
    <t>stillinger11</t>
  </si>
  <si>
    <t>stillinger12</t>
  </si>
  <si>
    <t>stillinger13</t>
  </si>
  <si>
    <t>stillinger14</t>
  </si>
  <si>
    <t>stillinger15</t>
  </si>
  <si>
    <t>SearchVar</t>
  </si>
  <si>
    <t>Gruppe</t>
  </si>
  <si>
    <t>Alle stillinger</t>
  </si>
  <si>
    <t>Tabell 1. Ansatte i HPO-stillinger. Per komfor, turnus og str</t>
  </si>
  <si>
    <t>str_merarb11</t>
  </si>
  <si>
    <t>str_merarb12</t>
  </si>
  <si>
    <t>str_merarb13</t>
  </si>
  <si>
    <t>str_merarb14</t>
  </si>
  <si>
    <t>str_merarb15</t>
  </si>
  <si>
    <t>Tabell 1. Stillingsstørrelse med og uten merarbeid. Per kommune og turnus</t>
  </si>
  <si>
    <t>Tabell 1</t>
  </si>
  <si>
    <t>Tabell 2</t>
  </si>
  <si>
    <t>Tabell 1. Stillingsstørrelse</t>
  </si>
  <si>
    <t xml:space="preserve">Gj.snitt. Stillingsstr. </t>
  </si>
  <si>
    <t>Gj.snitt. Str. Merarb.</t>
  </si>
  <si>
    <t>Tabell 2. Stillingsstørrelse</t>
  </si>
  <si>
    <t>Tabell 3</t>
  </si>
  <si>
    <t>Tabell 1A. Antall ansatte i helse/omsorgsstillinger. Fordelt på samlet stillingsstørrelse</t>
  </si>
  <si>
    <t>Tabell 1B. Andel ansatte i helse/omsorgsstillinger fordelt på samlet stillingsstørrelse</t>
  </si>
  <si>
    <t>searchVar</t>
  </si>
  <si>
    <t>Tabell 2A. Antall ansatte i helse/omsorgsstillinger. Fordelt på samlet stillingsstørrelse. Inkludert merarbeid</t>
  </si>
  <si>
    <t>Tabell 2B. Andel ansatte i helse/omsorgsstillinger fordelt på samlet stillingsstørrelse, inkludert merarbeid</t>
  </si>
  <si>
    <t>Tabell 3A. Antall ansatte per samlet stillingsstørrelse, når alle stillingene en ansatt ev. har er inkludert</t>
  </si>
  <si>
    <t>Tabell 4</t>
  </si>
  <si>
    <t>Tabell 4A. Antall ansatte per samlet stillingsstørrelse, når alle stillingene og merarbeid en ansatt ev. har er inkludert</t>
  </si>
  <si>
    <t>Tabell 4B. Andel ansatte per samlet stillingsstørrelse. Alle stillinger og merarbeid er inkludert</t>
  </si>
  <si>
    <t>Tabell 3B. Andel ansatte per samlet stillingsstørrelse, når alle stillingene en ansatt ev. har er inkludert</t>
  </si>
  <si>
    <t>Tabell 2. Inkludert merarbeid</t>
  </si>
  <si>
    <t>Tabell 3. Inkluderer alle stillingene en ansatt kan ha, men ikke merarbeid</t>
  </si>
  <si>
    <t>Tabell 4. Inkluderer alle stillingene en ansatt kan ha og i tillegg merarbeid</t>
  </si>
  <si>
    <t>0000  LANDET</t>
  </si>
  <si>
    <t>over 20% til 40%</t>
  </si>
  <si>
    <t>LOOKUP</t>
  </si>
  <si>
    <t>Turnusstillinger</t>
  </si>
  <si>
    <t>Lookup</t>
  </si>
  <si>
    <t>0% til 20%</t>
  </si>
  <si>
    <t>Sjekk:</t>
  </si>
  <si>
    <t>Tabell 1A. Antall stillinger i helse/omsorg per samlet stillingsstørrelse for valgt kategori</t>
  </si>
  <si>
    <t>Tabell 1B. Andel stillinger i helse/omsorg per samlet stillingsstørrelse</t>
  </si>
  <si>
    <t>0001  UTVALGET</t>
  </si>
  <si>
    <t>Gj.snitt. Stillingsstrørrelse (1)</t>
  </si>
  <si>
    <t>Gj.snitt. Stillingsstrørrelse (2)</t>
  </si>
  <si>
    <t>Gj.snitt. Stillingsstrørrelse (3)</t>
  </si>
  <si>
    <t>Gj.snitt. Stillingsstrørrelse (4)</t>
  </si>
  <si>
    <t>Tabell 3A. Antall stillinger i helse/omsorg per samlet stillingsstørrelse for valgt kategori, inkludert merarbeid</t>
  </si>
  <si>
    <t>Tabell 3B. Andel stillinger i helse/omsorg per samlet stillingsstørrelse, inkludert merarbeid</t>
  </si>
  <si>
    <t>Tabell 2A. Andel årsverk lørdags/søndagsarbeid av totalt antall årsverk</t>
  </si>
  <si>
    <t>Tabell 2B. Lørdags/søndagsarbeid per gruppe i forhold til heltidsansatte</t>
  </si>
  <si>
    <t>stillinger16</t>
  </si>
  <si>
    <t>ansatte16</t>
  </si>
  <si>
    <t>str16</t>
  </si>
  <si>
    <t>str_merarb16</t>
  </si>
  <si>
    <t>Sektor</t>
  </si>
  <si>
    <t>Andel heltidsstillinger</t>
  </si>
  <si>
    <t>Antall stillinger</t>
  </si>
  <si>
    <t>01 Administrasjon</t>
  </si>
  <si>
    <t>02 Undervisning</t>
  </si>
  <si>
    <t>03 Barnehager</t>
  </si>
  <si>
    <t>04 Helse/omsorg</t>
  </si>
  <si>
    <t>05 Samferdsel og teknikk</t>
  </si>
  <si>
    <t>06 Annet</t>
  </si>
  <si>
    <t>07 Ikke oppgitt</t>
  </si>
  <si>
    <t>sektor</t>
  </si>
  <si>
    <t>stillinger</t>
  </si>
  <si>
    <t>heltid</t>
  </si>
  <si>
    <t>verk</t>
  </si>
  <si>
    <t>ansatte</t>
  </si>
  <si>
    <t>h_andel</t>
  </si>
  <si>
    <t>str</t>
  </si>
  <si>
    <t>0000 LANDET</t>
  </si>
  <si>
    <t>00 I alt</t>
  </si>
  <si>
    <t>0001 UTVALGET</t>
  </si>
  <si>
    <t>Antall heltidsstillinger</t>
  </si>
  <si>
    <t>Gjennomsnittlig stillingsstørrelse</t>
  </si>
  <si>
    <t>1804  BODØ</t>
  </si>
  <si>
    <t>1822  LEIRFJORD</t>
  </si>
  <si>
    <t>1824  VEFSN</t>
  </si>
  <si>
    <t>1832  HEMNES</t>
  </si>
  <si>
    <t>1833  RANA</t>
  </si>
  <si>
    <t>1860  VESTVÅGØY</t>
  </si>
  <si>
    <t>2012  ALTA</t>
  </si>
  <si>
    <t>.</t>
  </si>
  <si>
    <t>1804 BODØ</t>
  </si>
  <si>
    <t>1822 LEIRFJORD</t>
  </si>
  <si>
    <t>1824 VEFSN</t>
  </si>
  <si>
    <t>1832 HEMNES</t>
  </si>
  <si>
    <t>1833 RANA</t>
  </si>
  <si>
    <t>1860 VESTVÅGØY</t>
  </si>
  <si>
    <t>2012 ALTA</t>
  </si>
  <si>
    <t>0000 LANDET00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</si>
</sst>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\ %"/>
    <numFmt numFmtId="165" formatCode="_ * #,##0_ ;_ * \-#,##0_ ;_ * &quot;-&quot;??_ ;_ @_ 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theme="7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1" applyNumberFormat="0" applyFont="0" applyAlignment="0" applyProtection="0"/>
    <xf numFmtId="43" fontId="1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6" fillId="8" borderId="10" applyNumberFormat="0" applyAlignment="0" applyProtection="0"/>
    <xf numFmtId="0" fontId="7" fillId="0" borderId="0" applyNumberFormat="0" applyFill="0" applyBorder="0" applyAlignment="0" applyProtection="0"/>
    <xf numFmtId="0" fontId="3" fillId="9" borderId="0" applyNumberFormat="0" applyBorder="0" applyAlignment="0" applyProtection="0"/>
  </cellStyleXfs>
  <cellXfs count="124">
    <xf numFmtId="0" fontId="0" fillId="0" borderId="0" xfId="0"/>
    <xf numFmtId="0" fontId="2" fillId="2" borderId="0" xfId="2" applyFont="1"/>
    <xf numFmtId="0" fontId="0" fillId="4" borderId="0" xfId="0" applyFill="1"/>
    <xf numFmtId="0" fontId="4" fillId="0" borderId="0" xfId="0" applyFont="1"/>
    <xf numFmtId="0" fontId="0" fillId="0" borderId="0" xfId="0" applyBorder="1"/>
    <xf numFmtId="0" fontId="4" fillId="0" borderId="0" xfId="0" applyFont="1" applyBorder="1"/>
    <xf numFmtId="0" fontId="0" fillId="3" borderId="1" xfId="3" applyFont="1"/>
    <xf numFmtId="9" fontId="4" fillId="0" borderId="0" xfId="1" applyNumberFormat="1" applyFont="1" applyBorder="1"/>
    <xf numFmtId="0" fontId="2" fillId="6" borderId="0" xfId="6" applyFont="1"/>
    <xf numFmtId="0" fontId="2" fillId="5" borderId="0" xfId="5" applyFont="1"/>
    <xf numFmtId="0" fontId="2" fillId="2" borderId="0" xfId="2" applyFont="1" applyBorder="1"/>
    <xf numFmtId="0" fontId="5" fillId="3" borderId="1" xfId="3" applyFont="1"/>
    <xf numFmtId="0" fontId="3" fillId="3" borderId="1" xfId="3" applyFont="1"/>
    <xf numFmtId="0" fontId="2" fillId="2" borderId="2" xfId="2" applyFont="1" applyBorder="1"/>
    <xf numFmtId="0" fontId="2" fillId="2" borderId="3" xfId="2" applyFont="1" applyBorder="1"/>
    <xf numFmtId="0" fontId="0" fillId="0" borderId="3" xfId="0" applyBorder="1"/>
    <xf numFmtId="0" fontId="2" fillId="2" borderId="4" xfId="2" applyFont="1" applyBorder="1"/>
    <xf numFmtId="0" fontId="2" fillId="2" borderId="5" xfId="2" applyFont="1" applyBorder="1"/>
    <xf numFmtId="0" fontId="2" fillId="2" borderId="6" xfId="2" applyFont="1" applyBorder="1"/>
    <xf numFmtId="0" fontId="0" fillId="0" borderId="5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4" fillId="0" borderId="6" xfId="0" applyFont="1" applyBorder="1"/>
    <xf numFmtId="49" fontId="0" fillId="0" borderId="0" xfId="0" applyNumberFormat="1" applyBorder="1"/>
    <xf numFmtId="0" fontId="0" fillId="0" borderId="6" xfId="0" applyBorder="1"/>
    <xf numFmtId="49" fontId="0" fillId="0" borderId="5" xfId="0" applyNumberFormat="1" applyBorder="1"/>
    <xf numFmtId="0" fontId="0" fillId="0" borderId="7" xfId="0" applyBorder="1"/>
    <xf numFmtId="49" fontId="0" fillId="0" borderId="8" xfId="0" applyNumberFormat="1" applyBorder="1"/>
    <xf numFmtId="0" fontId="0" fillId="0" borderId="9" xfId="0" applyBorder="1"/>
    <xf numFmtId="165" fontId="0" fillId="0" borderId="0" xfId="0" applyNumberFormat="1" applyBorder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7" fillId="0" borderId="0" xfId="9" applyNumberFormat="1"/>
    <xf numFmtId="0" fontId="7" fillId="0" borderId="0" xfId="9"/>
    <xf numFmtId="0" fontId="4" fillId="0" borderId="2" xfId="0" applyFont="1" applyBorder="1"/>
    <xf numFmtId="0" fontId="4" fillId="0" borderId="5" xfId="0" applyFont="1" applyBorder="1"/>
    <xf numFmtId="0" fontId="4" fillId="7" borderId="0" xfId="7" applyFont="1"/>
    <xf numFmtId="0" fontId="0" fillId="0" borderId="0" xfId="0"/>
    <xf numFmtId="49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10" borderId="0" xfId="0" applyFill="1" applyBorder="1"/>
    <xf numFmtId="165" fontId="0" fillId="10" borderId="0" xfId="4" applyNumberFormat="1" applyFont="1" applyFill="1" applyBorder="1"/>
    <xf numFmtId="164" fontId="0" fillId="10" borderId="0" xfId="1" applyNumberFormat="1" applyFont="1" applyFill="1" applyBorder="1"/>
    <xf numFmtId="164" fontId="0" fillId="10" borderId="6" xfId="1" applyNumberFormat="1" applyFont="1" applyFill="1" applyBorder="1"/>
    <xf numFmtId="0" fontId="0" fillId="10" borderId="5" xfId="0" applyFill="1" applyBorder="1"/>
    <xf numFmtId="0" fontId="6" fillId="8" borderId="11" xfId="8" applyBorder="1"/>
    <xf numFmtId="165" fontId="6" fillId="8" borderId="10" xfId="8" applyNumberFormat="1" applyBorder="1"/>
    <xf numFmtId="0" fontId="6" fillId="8" borderId="10" xfId="8" applyBorder="1"/>
    <xf numFmtId="9" fontId="6" fillId="8" borderId="10" xfId="8" applyNumberFormat="1" applyBorder="1"/>
    <xf numFmtId="9" fontId="6" fillId="8" borderId="12" xfId="8" applyNumberFormat="1" applyBorder="1"/>
    <xf numFmtId="0" fontId="6" fillId="8" borderId="13" xfId="8" applyBorder="1"/>
    <xf numFmtId="164" fontId="6" fillId="8" borderId="14" xfId="8" applyNumberFormat="1" applyBorder="1"/>
    <xf numFmtId="0" fontId="6" fillId="8" borderId="14" xfId="8" applyBorder="1"/>
    <xf numFmtId="0" fontId="6" fillId="8" borderId="15" xfId="8" applyBorder="1"/>
    <xf numFmtId="0" fontId="6" fillId="8" borderId="0" xfId="8" applyBorder="1"/>
    <xf numFmtId="164" fontId="6" fillId="8" borderId="0" xfId="8" applyNumberFormat="1" applyBorder="1"/>
    <xf numFmtId="165" fontId="6" fillId="8" borderId="14" xfId="8" applyNumberFormat="1" applyBorder="1"/>
    <xf numFmtId="9" fontId="6" fillId="8" borderId="14" xfId="8" applyNumberFormat="1" applyBorder="1"/>
    <xf numFmtId="9" fontId="6" fillId="8" borderId="15" xfId="8" applyNumberFormat="1" applyBorder="1"/>
    <xf numFmtId="0" fontId="2" fillId="9" borderId="0" xfId="10" applyFont="1"/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  <xf numFmtId="164" fontId="0" fillId="0" borderId="0" xfId="1" applyNumberFormat="1" applyFont="1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6" fontId="0" fillId="10" borderId="0" xfId="1" applyNumberFormat="1" applyFont="1" applyFill="1" applyBorder="1"/>
    <xf numFmtId="166" fontId="0" fillId="10" borderId="6" xfId="1" applyNumberFormat="1" applyFont="1" applyFill="1" applyBorder="1"/>
    <xf numFmtId="164" fontId="0" fillId="0" borderId="0" xfId="1" applyNumberFormat="1" applyFont="1"/>
    <xf numFmtId="0" fontId="3" fillId="2" borderId="0" xfId="2"/>
    <xf numFmtId="164" fontId="6" fillId="8" borderId="10" xfId="8" applyNumberFormat="1"/>
    <xf numFmtId="0" fontId="0" fillId="0" borderId="0" xfId="0"/>
    <xf numFmtId="49" fontId="0" fillId="0" borderId="0" xfId="0" applyNumberFormat="1"/>
    <xf numFmtId="165" fontId="0" fillId="0" borderId="0" xfId="4" applyNumberFormat="1" applyFont="1"/>
    <xf numFmtId="0" fontId="2" fillId="2" borderId="0" xfId="2" applyFont="1" applyAlignment="1">
      <alignment wrapText="1"/>
    </xf>
    <xf numFmtId="0" fontId="2" fillId="2" borderId="0" xfId="2" applyFont="1" applyAlignment="1"/>
    <xf numFmtId="164" fontId="0" fillId="0" borderId="0" xfId="0" applyNumberFormat="1"/>
    <xf numFmtId="0" fontId="6" fillId="8" borderId="10" xfId="8"/>
    <xf numFmtId="165" fontId="6" fillId="8" borderId="10" xfId="8" applyNumberFormat="1"/>
    <xf numFmtId="49" fontId="6" fillId="8" borderId="10" xfId="8" applyNumberFormat="1"/>
    <xf numFmtId="165" fontId="6" fillId="8" borderId="10" xfId="4" applyNumberFormat="1" applyFont="1" applyFill="1" applyBorder="1"/>
    <xf numFmtId="49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/>
  </cellXfs>
  <cellStyles count="11">
    <cellStyle name="40% - uthevingsfarge 6" xfId="7" builtinId="51"/>
    <cellStyle name="Forklarende tekst" xfId="9" builtinId="53"/>
    <cellStyle name="Komma" xfId="4" builtinId="3"/>
    <cellStyle name="Merknad" xfId="3" builtinId="10"/>
    <cellStyle name="Normal" xfId="0" builtinId="0"/>
    <cellStyle name="Prosent" xfId="1" builtinId="5"/>
    <cellStyle name="Utdata" xfId="8" builtinId="21"/>
    <cellStyle name="Uthevingsfarge1" xfId="2" builtinId="29"/>
    <cellStyle name="Uthevingsfarge2" xfId="5" builtinId="33"/>
    <cellStyle name="Uthevingsfarge3" xfId="6" builtinId="37"/>
    <cellStyle name="Uthevingsfarge4" xfId="10" builtinId="41"/>
  </cellStyles>
  <dxfs count="0"/>
  <tableStyles count="0" defaultTableStyle="TableStyleMedium2" defaultPivotStyle="PivotStyleMedium9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1A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OUTPUT_Stilinger!$A$7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OUTPUT_Stilinger!$B$6:$G$6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OUTPUT_Stilinger!$B$7:$G$7</c:f>
              <c:numCache>
                <c:formatCode>_ * #,##0_ ;_ * \-#,##0_ ;_ * "-"??_ ;_ @_ </c:formatCode>
                <c:ptCount val="6"/>
                <c:pt idx="0">
                  <c:v>30610</c:v>
                </c:pt>
                <c:pt idx="1">
                  <c:v>33334</c:v>
                </c:pt>
                <c:pt idx="2">
                  <c:v>35086</c:v>
                </c:pt>
                <c:pt idx="3">
                  <c:v>34918</c:v>
                </c:pt>
                <c:pt idx="4">
                  <c:v>37809</c:v>
                </c:pt>
                <c:pt idx="5">
                  <c:v>39856</c:v>
                </c:pt>
              </c:numCache>
            </c:numRef>
          </c:val>
        </c:ser>
        <c:ser>
          <c:idx val="1"/>
          <c:order val="1"/>
          <c:tx>
            <c:strRef>
              <c:f>OUTPUT_Stilinger!$A$8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OUTPUT_Stilinger!$B$6:$G$6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OUTPUT_Stilinger!$B$8:$G$8</c:f>
              <c:numCache>
                <c:formatCode>_ * #,##0_ ;_ * \-#,##0_ ;_ * "-"??_ ;_ @_ </c:formatCode>
                <c:ptCount val="6"/>
                <c:pt idx="0">
                  <c:v>24869</c:v>
                </c:pt>
                <c:pt idx="1">
                  <c:v>26288</c:v>
                </c:pt>
                <c:pt idx="2">
                  <c:v>27255</c:v>
                </c:pt>
                <c:pt idx="3">
                  <c:v>27243</c:v>
                </c:pt>
                <c:pt idx="4">
                  <c:v>28413</c:v>
                </c:pt>
                <c:pt idx="5">
                  <c:v>29515</c:v>
                </c:pt>
              </c:numCache>
            </c:numRef>
          </c:val>
        </c:ser>
        <c:ser>
          <c:idx val="2"/>
          <c:order val="2"/>
          <c:tx>
            <c:strRef>
              <c:f>OUTPUT_Stilinger!$A$9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OUTPUT_Stilinger!$B$6:$G$6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OUTPUT_Stilinger!$B$9:$G$9</c:f>
              <c:numCache>
                <c:formatCode>_ * #,##0_ ;_ * \-#,##0_ ;_ * "-"??_ ;_ @_ </c:formatCode>
                <c:ptCount val="6"/>
                <c:pt idx="0">
                  <c:v>28550</c:v>
                </c:pt>
                <c:pt idx="1">
                  <c:v>27738</c:v>
                </c:pt>
                <c:pt idx="2">
                  <c:v>27767</c:v>
                </c:pt>
                <c:pt idx="3">
                  <c:v>27241</c:v>
                </c:pt>
                <c:pt idx="4">
                  <c:v>27196</c:v>
                </c:pt>
                <c:pt idx="5">
                  <c:v>27616</c:v>
                </c:pt>
              </c:numCache>
            </c:numRef>
          </c:val>
        </c:ser>
        <c:ser>
          <c:idx val="3"/>
          <c:order val="3"/>
          <c:tx>
            <c:strRef>
              <c:f>OUTPUT_Stilinger!$A$10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OUTPUT_Stilinger!$B$6:$G$6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OUTPUT_Stilinger!$B$10:$G$10</c:f>
              <c:numCache>
                <c:formatCode>_ * #,##0_ ;_ * \-#,##0_ ;_ * "-"??_ ;_ @_ </c:formatCode>
                <c:ptCount val="6"/>
                <c:pt idx="0">
                  <c:v>16696</c:v>
                </c:pt>
                <c:pt idx="1">
                  <c:v>16844</c:v>
                </c:pt>
                <c:pt idx="2">
                  <c:v>16803</c:v>
                </c:pt>
                <c:pt idx="3">
                  <c:v>17036</c:v>
                </c:pt>
                <c:pt idx="4">
                  <c:v>16882</c:v>
                </c:pt>
                <c:pt idx="5">
                  <c:v>17475</c:v>
                </c:pt>
              </c:numCache>
            </c:numRef>
          </c:val>
        </c:ser>
        <c:ser>
          <c:idx val="4"/>
          <c:order val="4"/>
          <c:tx>
            <c:strRef>
              <c:f>OUTPUT_Stilinger!$A$11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OUTPUT_Stilinger!$B$6:$G$6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OUTPUT_Stilinger!$B$11:$G$11</c:f>
              <c:numCache>
                <c:formatCode>_ * #,##0_ ;_ * \-#,##0_ ;_ * "-"??_ ;_ @_ </c:formatCode>
                <c:ptCount val="6"/>
                <c:pt idx="0">
                  <c:v>13866</c:v>
                </c:pt>
                <c:pt idx="1">
                  <c:v>14231</c:v>
                </c:pt>
                <c:pt idx="2">
                  <c:v>14681</c:v>
                </c:pt>
                <c:pt idx="3">
                  <c:v>15227</c:v>
                </c:pt>
                <c:pt idx="4">
                  <c:v>15383</c:v>
                </c:pt>
                <c:pt idx="5">
                  <c:v>15743</c:v>
                </c:pt>
              </c:numCache>
            </c:numRef>
          </c:val>
        </c:ser>
        <c:ser>
          <c:idx val="5"/>
          <c:order val="5"/>
          <c:tx>
            <c:strRef>
              <c:f>OUTPUT_Stilinger!$A$12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OUTPUT_Stilinger!$B$6:$G$6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OUTPUT_Stilinger!$B$12:$G$12</c:f>
              <c:numCache>
                <c:formatCode>_ * #,##0_ ;_ * \-#,##0_ ;_ * "-"??_ ;_ @_ </c:formatCode>
                <c:ptCount val="6"/>
                <c:pt idx="0">
                  <c:v>27660</c:v>
                </c:pt>
                <c:pt idx="1">
                  <c:v>28238</c:v>
                </c:pt>
                <c:pt idx="2">
                  <c:v>28333</c:v>
                </c:pt>
                <c:pt idx="3">
                  <c:v>28263</c:v>
                </c:pt>
                <c:pt idx="4">
                  <c:v>28291</c:v>
                </c:pt>
                <c:pt idx="5">
                  <c:v>28860</c:v>
                </c:pt>
              </c:numCache>
            </c:numRef>
          </c:val>
        </c:ser>
        <c:ser>
          <c:idx val="6"/>
          <c:order val="6"/>
          <c:tx>
            <c:strRef>
              <c:f>OUTPUT_Stilinger!$A$13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OUTPUT_Stilinger!$B$6:$G$6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OUTPUT_Stilinger!$B$13:$G$13</c:f>
              <c:numCache>
                <c:formatCode>_ * #,##0_ ;_ * \-#,##0_ ;_ * "-"??_ ;_ @_ </c:formatCode>
                <c:ptCount val="6"/>
                <c:pt idx="0">
                  <c:v>15470</c:v>
                </c:pt>
                <c:pt idx="1">
                  <c:v>16672</c:v>
                </c:pt>
                <c:pt idx="2">
                  <c:v>17656</c:v>
                </c:pt>
                <c:pt idx="3">
                  <c:v>18096</c:v>
                </c:pt>
                <c:pt idx="4">
                  <c:v>18642</c:v>
                </c:pt>
                <c:pt idx="5">
                  <c:v>19306</c:v>
                </c:pt>
              </c:numCache>
            </c:numRef>
          </c:val>
        </c:ser>
        <c:ser>
          <c:idx val="7"/>
          <c:order val="7"/>
          <c:tx>
            <c:strRef>
              <c:f>OUTPUT_Stilinger!$A$14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OUTPUT_Stilinger!$B$6:$G$6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OUTPUT_Stilinger!$B$14:$G$14</c:f>
              <c:numCache>
                <c:formatCode>_ * #,##0_ ;_ * \-#,##0_ ;_ * "-"??_ ;_ @_ </c:formatCode>
                <c:ptCount val="6"/>
                <c:pt idx="0">
                  <c:v>57029</c:v>
                </c:pt>
                <c:pt idx="1">
                  <c:v>58409</c:v>
                </c:pt>
                <c:pt idx="2">
                  <c:v>60260</c:v>
                </c:pt>
                <c:pt idx="3">
                  <c:v>62047</c:v>
                </c:pt>
                <c:pt idx="4">
                  <c:v>64024</c:v>
                </c:pt>
                <c:pt idx="5">
                  <c:v>66781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610944"/>
        <c:axId val="200612480"/>
      </c:areaChart>
      <c:catAx>
        <c:axId val="20061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0612480"/>
        <c:crosses val="autoZero"/>
        <c:auto val="1"/>
        <c:lblAlgn val="ctr"/>
        <c:lblOffset val="100"/>
        <c:noMultiLvlLbl val="0"/>
      </c:catAx>
      <c:valAx>
        <c:axId val="200612480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200610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693941382327209"/>
          <c:y val="0.11579343122650208"/>
          <c:w val="0.26639391951006125"/>
          <c:h val="0.80556052115107235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Figur 2A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OUTPUT_Ansatte!$A$21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OUTPUT_Ansatte!$B$20:$G$20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OUTPUT_Ansatte!$B$21:$G$21</c:f>
              <c:numCache>
                <c:formatCode>_ * #,##0_ ;_ * \-#,##0_ ;_ * "-"??_ ;_ @_ </c:formatCode>
                <c:ptCount val="6"/>
                <c:pt idx="0">
                  <c:v>13321</c:v>
                </c:pt>
                <c:pt idx="1">
                  <c:v>14448</c:v>
                </c:pt>
                <c:pt idx="2">
                  <c:v>15225</c:v>
                </c:pt>
                <c:pt idx="3">
                  <c:v>14687</c:v>
                </c:pt>
                <c:pt idx="4">
                  <c:v>16935</c:v>
                </c:pt>
                <c:pt idx="5">
                  <c:v>16382</c:v>
                </c:pt>
              </c:numCache>
            </c:numRef>
          </c:val>
        </c:ser>
        <c:ser>
          <c:idx val="1"/>
          <c:order val="1"/>
          <c:tx>
            <c:strRef>
              <c:f>OUTPUT_Ansatte!$A$22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OUTPUT_Ansatte!$B$20:$G$20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OUTPUT_Ansatte!$B$22:$G$22</c:f>
              <c:numCache>
                <c:formatCode>_ * #,##0_ ;_ * \-#,##0_ ;_ * "-"??_ ;_ @_ </c:formatCode>
                <c:ptCount val="6"/>
                <c:pt idx="0">
                  <c:v>16111</c:v>
                </c:pt>
                <c:pt idx="1">
                  <c:v>17092</c:v>
                </c:pt>
                <c:pt idx="2">
                  <c:v>17576</c:v>
                </c:pt>
                <c:pt idx="3">
                  <c:v>17696</c:v>
                </c:pt>
                <c:pt idx="4">
                  <c:v>18993</c:v>
                </c:pt>
                <c:pt idx="5">
                  <c:v>18349</c:v>
                </c:pt>
              </c:numCache>
            </c:numRef>
          </c:val>
        </c:ser>
        <c:ser>
          <c:idx val="2"/>
          <c:order val="2"/>
          <c:tx>
            <c:strRef>
              <c:f>OUTPUT_Ansatte!$A$23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OUTPUT_Ansatte!$B$20:$G$20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OUTPUT_Ansatte!$B$23:$G$23</c:f>
              <c:numCache>
                <c:formatCode>_ * #,##0_ ;_ * \-#,##0_ ;_ * "-"??_ ;_ @_ </c:formatCode>
                <c:ptCount val="6"/>
                <c:pt idx="0">
                  <c:v>18453</c:v>
                </c:pt>
                <c:pt idx="1">
                  <c:v>18106</c:v>
                </c:pt>
                <c:pt idx="2">
                  <c:v>18413</c:v>
                </c:pt>
                <c:pt idx="3">
                  <c:v>18520</c:v>
                </c:pt>
                <c:pt idx="4">
                  <c:v>18269</c:v>
                </c:pt>
                <c:pt idx="5">
                  <c:v>17683</c:v>
                </c:pt>
              </c:numCache>
            </c:numRef>
          </c:val>
        </c:ser>
        <c:ser>
          <c:idx val="3"/>
          <c:order val="3"/>
          <c:tx>
            <c:strRef>
              <c:f>OUTPUT_Ansatte!$A$24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OUTPUT_Ansatte!$B$20:$G$20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OUTPUT_Ansatte!$B$24:$G$24</c:f>
              <c:numCache>
                <c:formatCode>_ * #,##0_ ;_ * \-#,##0_ ;_ * "-"??_ ;_ @_ </c:formatCode>
                <c:ptCount val="6"/>
                <c:pt idx="0">
                  <c:v>14685</c:v>
                </c:pt>
                <c:pt idx="1">
                  <c:v>14589</c:v>
                </c:pt>
                <c:pt idx="2">
                  <c:v>14562</c:v>
                </c:pt>
                <c:pt idx="3">
                  <c:v>14440</c:v>
                </c:pt>
                <c:pt idx="4">
                  <c:v>14308</c:v>
                </c:pt>
                <c:pt idx="5">
                  <c:v>14312</c:v>
                </c:pt>
              </c:numCache>
            </c:numRef>
          </c:val>
        </c:ser>
        <c:ser>
          <c:idx val="4"/>
          <c:order val="4"/>
          <c:tx>
            <c:strRef>
              <c:f>OUTPUT_Ansatte!$A$25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OUTPUT_Ansatte!$B$20:$G$20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OUTPUT_Ansatte!$B$25:$G$25</c:f>
              <c:numCache>
                <c:formatCode>_ * #,##0_ ;_ * \-#,##0_ ;_ * "-"??_ ;_ @_ </c:formatCode>
                <c:ptCount val="6"/>
                <c:pt idx="0">
                  <c:v>13816</c:v>
                </c:pt>
                <c:pt idx="1">
                  <c:v>13900</c:v>
                </c:pt>
                <c:pt idx="2">
                  <c:v>14378</c:v>
                </c:pt>
                <c:pt idx="3">
                  <c:v>14586</c:v>
                </c:pt>
                <c:pt idx="4">
                  <c:v>14310</c:v>
                </c:pt>
                <c:pt idx="5">
                  <c:v>14421</c:v>
                </c:pt>
              </c:numCache>
            </c:numRef>
          </c:val>
        </c:ser>
        <c:ser>
          <c:idx val="5"/>
          <c:order val="5"/>
          <c:tx>
            <c:strRef>
              <c:f>OUTPUT_Ansatte!$A$26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OUTPUT_Ansatte!$B$20:$G$20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OUTPUT_Ansatte!$B$26:$G$26</c:f>
              <c:numCache>
                <c:formatCode>_ * #,##0_ ;_ * \-#,##0_ ;_ * "-"??_ ;_ @_ </c:formatCode>
                <c:ptCount val="6"/>
                <c:pt idx="0">
                  <c:v>26007</c:v>
                </c:pt>
                <c:pt idx="1">
                  <c:v>26530</c:v>
                </c:pt>
                <c:pt idx="2">
                  <c:v>26725</c:v>
                </c:pt>
                <c:pt idx="3">
                  <c:v>27118</c:v>
                </c:pt>
                <c:pt idx="4">
                  <c:v>26687</c:v>
                </c:pt>
                <c:pt idx="5">
                  <c:v>26927</c:v>
                </c:pt>
              </c:numCache>
            </c:numRef>
          </c:val>
        </c:ser>
        <c:ser>
          <c:idx val="6"/>
          <c:order val="6"/>
          <c:tx>
            <c:strRef>
              <c:f>OUTPUT_Ansatte!$A$27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OUTPUT_Ansatte!$B$20:$G$20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OUTPUT_Ansatte!$B$27:$G$27</c:f>
              <c:numCache>
                <c:formatCode>_ * #,##0_ ;_ * \-#,##0_ ;_ * "-"??_ ;_ @_ </c:formatCode>
                <c:ptCount val="6"/>
                <c:pt idx="0">
                  <c:v>28714</c:v>
                </c:pt>
                <c:pt idx="1">
                  <c:v>29929</c:v>
                </c:pt>
                <c:pt idx="2">
                  <c:v>30404</c:v>
                </c:pt>
                <c:pt idx="3">
                  <c:v>31321</c:v>
                </c:pt>
                <c:pt idx="4">
                  <c:v>32048</c:v>
                </c:pt>
                <c:pt idx="5">
                  <c:v>33144</c:v>
                </c:pt>
              </c:numCache>
            </c:numRef>
          </c:val>
        </c:ser>
        <c:ser>
          <c:idx val="7"/>
          <c:order val="7"/>
          <c:tx>
            <c:strRef>
              <c:f>OUTPUT_Ansatte!$A$28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OUTPUT_Ansatte!$B$20:$G$20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OUTPUT_Ansatte!$B$28:$G$28</c:f>
              <c:numCache>
                <c:formatCode>_ * #,##0_ ;_ * \-#,##0_ ;_ * "-"??_ ;_ @_ </c:formatCode>
                <c:ptCount val="6"/>
                <c:pt idx="0">
                  <c:v>65559</c:v>
                </c:pt>
                <c:pt idx="1">
                  <c:v>66960</c:v>
                </c:pt>
                <c:pt idx="2">
                  <c:v>69354</c:v>
                </c:pt>
                <c:pt idx="3">
                  <c:v>70374</c:v>
                </c:pt>
                <c:pt idx="4">
                  <c:v>72322</c:v>
                </c:pt>
                <c:pt idx="5">
                  <c:v>76485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099264"/>
        <c:axId val="217109248"/>
      </c:areaChart>
      <c:catAx>
        <c:axId val="21709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109248"/>
        <c:crosses val="autoZero"/>
        <c:auto val="1"/>
        <c:lblAlgn val="ctr"/>
        <c:lblOffset val="100"/>
        <c:noMultiLvlLbl val="0"/>
      </c:catAx>
      <c:valAx>
        <c:axId val="217109248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21709926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Figur 2B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OUTPUT_Ansatte!$I$21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OUTPUT_Ansatte!$J$20:$O$20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OUTPUT_Ansatte!$J$21:$O$21</c:f>
              <c:numCache>
                <c:formatCode>0.0\ %</c:formatCode>
                <c:ptCount val="6"/>
                <c:pt idx="0">
                  <c:v>6.7734127912298006E-2</c:v>
                </c:pt>
                <c:pt idx="1">
                  <c:v>7.1683022911973968E-2</c:v>
                </c:pt>
                <c:pt idx="2">
                  <c:v>7.3679931474034177E-2</c:v>
                </c:pt>
                <c:pt idx="3">
                  <c:v>7.0359582642688101E-2</c:v>
                </c:pt>
                <c:pt idx="4">
                  <c:v>7.9182875738759637E-2</c:v>
                </c:pt>
                <c:pt idx="5">
                  <c:v>7.5249307542845062E-2</c:v>
                </c:pt>
              </c:numCache>
            </c:numRef>
          </c:val>
        </c:ser>
        <c:ser>
          <c:idx val="1"/>
          <c:order val="1"/>
          <c:tx>
            <c:strRef>
              <c:f>OUTPUT_Ansatte!$I$22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OUTPUT_Ansatte!$J$20:$O$20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OUTPUT_Ansatte!$J$22:$O$22</c:f>
              <c:numCache>
                <c:formatCode>0.0\ %</c:formatCode>
                <c:ptCount val="6"/>
                <c:pt idx="0">
                  <c:v>8.1920616680056541E-2</c:v>
                </c:pt>
                <c:pt idx="1">
                  <c:v>8.4801095488057796E-2</c:v>
                </c:pt>
                <c:pt idx="2">
                  <c:v>8.5057371138760246E-2</c:v>
                </c:pt>
                <c:pt idx="3">
                  <c:v>8.4774506328386234E-2</c:v>
                </c:pt>
                <c:pt idx="4">
                  <c:v>8.8805453729333433E-2</c:v>
                </c:pt>
                <c:pt idx="5">
                  <c:v>8.428455280818363E-2</c:v>
                </c:pt>
              </c:numCache>
            </c:numRef>
          </c:val>
        </c:ser>
        <c:ser>
          <c:idx val="2"/>
          <c:order val="2"/>
          <c:tx>
            <c:strRef>
              <c:f>OUTPUT_Ansatte!$I$23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OUTPUT_Ansatte!$J$20:$O$20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OUTPUT_Ansatte!$J$23:$O$23</c:f>
              <c:numCache>
                <c:formatCode>0.0\ %</c:formatCode>
                <c:ptCount val="6"/>
                <c:pt idx="0">
                  <c:v>9.3829131624175E-2</c:v>
                </c:pt>
                <c:pt idx="1">
                  <c:v>8.9832005318673899E-2</c:v>
                </c:pt>
                <c:pt idx="2">
                  <c:v>8.9107952593194831E-2</c:v>
                </c:pt>
                <c:pt idx="3">
                  <c:v>8.8721962997384329E-2</c:v>
                </c:pt>
                <c:pt idx="4">
                  <c:v>8.542025136530261E-2</c:v>
                </c:pt>
                <c:pt idx="5">
                  <c:v>8.1225339108785821E-2</c:v>
                </c:pt>
              </c:numCache>
            </c:numRef>
          </c:val>
        </c:ser>
        <c:ser>
          <c:idx val="3"/>
          <c:order val="3"/>
          <c:tx>
            <c:strRef>
              <c:f>OUTPUT_Ansatte!$I$24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OUTPUT_Ansatte!$J$20:$O$20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OUTPUT_Ansatte!$J$24:$O$24</c:f>
              <c:numCache>
                <c:formatCode>0.0\ %</c:formatCode>
                <c:ptCount val="6"/>
                <c:pt idx="0">
                  <c:v>7.4669744643202182E-2</c:v>
                </c:pt>
                <c:pt idx="1">
                  <c:v>7.2382587296704604E-2</c:v>
                </c:pt>
                <c:pt idx="2">
                  <c:v>7.0471406379302839E-2</c:v>
                </c:pt>
                <c:pt idx="3">
                  <c:v>6.9176303762539401E-2</c:v>
                </c:pt>
                <c:pt idx="4">
                  <c:v>6.6899827934465472E-2</c:v>
                </c:pt>
                <c:pt idx="5">
                  <c:v>6.5740940639311352E-2</c:v>
                </c:pt>
              </c:numCache>
            </c:numRef>
          </c:val>
        </c:ser>
        <c:ser>
          <c:idx val="4"/>
          <c:order val="4"/>
          <c:tx>
            <c:strRef>
              <c:f>OUTPUT_Ansatte!$I$25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OUTPUT_Ansatte!$J$20:$O$20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OUTPUT_Ansatte!$J$25:$O$25</c:f>
              <c:numCache>
                <c:formatCode>0.0\ %</c:formatCode>
                <c:ptCount val="6"/>
                <c:pt idx="0">
                  <c:v>7.0251085596900326E-2</c:v>
                </c:pt>
                <c:pt idx="1">
                  <c:v>6.8964148565644937E-2</c:v>
                </c:pt>
                <c:pt idx="2">
                  <c:v>6.9580955975938483E-2</c:v>
                </c:pt>
                <c:pt idx="3">
                  <c:v>6.9875731764570612E-2</c:v>
                </c:pt>
                <c:pt idx="4">
                  <c:v>6.690917932221141E-2</c:v>
                </c:pt>
                <c:pt idx="5">
                  <c:v>6.6241622761284868E-2</c:v>
                </c:pt>
              </c:numCache>
            </c:numRef>
          </c:val>
        </c:ser>
        <c:ser>
          <c:idx val="5"/>
          <c:order val="5"/>
          <c:tx>
            <c:strRef>
              <c:f>OUTPUT_Ansatte!$I$26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OUTPUT_Ansatte!$J$20:$O$20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OUTPUT_Ansatte!$J$26:$O$26</c:f>
              <c:numCache>
                <c:formatCode>0.0\ %</c:formatCode>
                <c:ptCount val="6"/>
                <c:pt idx="0">
                  <c:v>0.13223943132010618</c:v>
                </c:pt>
                <c:pt idx="1">
                  <c:v>0.13162725621917701</c:v>
                </c:pt>
                <c:pt idx="2">
                  <c:v>0.12933308168430629</c:v>
                </c:pt>
                <c:pt idx="3">
                  <c:v>0.12991156547316784</c:v>
                </c:pt>
                <c:pt idx="4">
                  <c:v>0.12478024238797038</c:v>
                </c:pt>
                <c:pt idx="5">
                  <c:v>0.12368685778331029</c:v>
                </c:pt>
              </c:numCache>
            </c:numRef>
          </c:val>
        </c:ser>
        <c:ser>
          <c:idx val="6"/>
          <c:order val="6"/>
          <c:tx>
            <c:strRef>
              <c:f>OUTPUT_Ansatte!$I$27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OUTPUT_Ansatte!$J$20:$O$20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OUTPUT_Ansatte!$J$27:$O$27</c:f>
              <c:numCache>
                <c:formatCode>0.0\ %</c:formatCode>
                <c:ptCount val="6"/>
                <c:pt idx="0">
                  <c:v>0.14600388475893139</c:v>
                </c:pt>
                <c:pt idx="1">
                  <c:v>0.14849122319576888</c:v>
                </c:pt>
                <c:pt idx="2">
                  <c:v>0.14713725034722727</c:v>
                </c:pt>
                <c:pt idx="3">
                  <c:v>0.1500464688467103</c:v>
                </c:pt>
                <c:pt idx="4">
                  <c:v>0.14984663724096656</c:v>
                </c:pt>
                <c:pt idx="5">
                  <c:v>0.15224411239165284</c:v>
                </c:pt>
              </c:numCache>
            </c:numRef>
          </c:val>
        </c:ser>
        <c:ser>
          <c:idx val="7"/>
          <c:order val="7"/>
          <c:tx>
            <c:strRef>
              <c:f>OUTPUT_Ansatte!$I$28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OUTPUT_Ansatte!$J$20:$O$20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OUTPUT_Ansatte!$J$28:$O$28</c:f>
              <c:numCache>
                <c:formatCode>0.0\ %</c:formatCode>
                <c:ptCount val="6"/>
                <c:pt idx="0">
                  <c:v>0.33335197746433037</c:v>
                </c:pt>
                <c:pt idx="1">
                  <c:v>0.33221866100399894</c:v>
                </c:pt>
                <c:pt idx="2">
                  <c:v>0.33563205040723587</c:v>
                </c:pt>
                <c:pt idx="3">
                  <c:v>0.3371338781845532</c:v>
                </c:pt>
                <c:pt idx="4">
                  <c:v>0.33815553228099049</c:v>
                </c:pt>
                <c:pt idx="5">
                  <c:v>0.35132726696462613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295104"/>
        <c:axId val="217300992"/>
      </c:areaChart>
      <c:catAx>
        <c:axId val="217295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00992"/>
        <c:crosses val="autoZero"/>
        <c:auto val="1"/>
        <c:lblAlgn val="ctr"/>
        <c:lblOffset val="100"/>
        <c:noMultiLvlLbl val="0"/>
      </c:catAx>
      <c:valAx>
        <c:axId val="217300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729510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Figur 3A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OUTPUT_Ansatte!$A$35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OUTPUT_Ansatte!$B$34:$G$34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OUTPUT_Ansatte!$B$35:$G$35</c:f>
              <c:numCache>
                <c:formatCode>_ * #,##0_ ;_ * \-#,##0_ ;_ * "-"??_ ;_ @_ </c:formatCode>
                <c:ptCount val="6"/>
                <c:pt idx="0">
                  <c:v>18523</c:v>
                </c:pt>
                <c:pt idx="1">
                  <c:v>20127</c:v>
                </c:pt>
                <c:pt idx="2">
                  <c:v>21020</c:v>
                </c:pt>
                <c:pt idx="3">
                  <c:v>20598</c:v>
                </c:pt>
                <c:pt idx="4">
                  <c:v>22079</c:v>
                </c:pt>
                <c:pt idx="5">
                  <c:v>21308</c:v>
                </c:pt>
              </c:numCache>
            </c:numRef>
          </c:val>
        </c:ser>
        <c:ser>
          <c:idx val="1"/>
          <c:order val="1"/>
          <c:tx>
            <c:strRef>
              <c:f>OUTPUT_Ansatte!$A$36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OUTPUT_Ansatte!$B$34:$G$34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OUTPUT_Ansatte!$B$36:$G$36</c:f>
              <c:numCache>
                <c:formatCode>_ * #,##0_ ;_ * \-#,##0_ ;_ * "-"??_ ;_ @_ </c:formatCode>
                <c:ptCount val="6"/>
                <c:pt idx="0">
                  <c:v>16019</c:v>
                </c:pt>
                <c:pt idx="1">
                  <c:v>16868</c:v>
                </c:pt>
                <c:pt idx="2">
                  <c:v>17185</c:v>
                </c:pt>
                <c:pt idx="3">
                  <c:v>17254</c:v>
                </c:pt>
                <c:pt idx="4">
                  <c:v>17789</c:v>
                </c:pt>
                <c:pt idx="5">
                  <c:v>16935</c:v>
                </c:pt>
              </c:numCache>
            </c:numRef>
          </c:val>
        </c:ser>
        <c:ser>
          <c:idx val="2"/>
          <c:order val="2"/>
          <c:tx>
            <c:strRef>
              <c:f>OUTPUT_Ansatte!$A$37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OUTPUT_Ansatte!$B$34:$G$34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OUTPUT_Ansatte!$B$37:$G$37</c:f>
              <c:numCache>
                <c:formatCode>_ * #,##0_ ;_ * \-#,##0_ ;_ * "-"??_ ;_ @_ </c:formatCode>
                <c:ptCount val="6"/>
                <c:pt idx="0">
                  <c:v>22236</c:v>
                </c:pt>
                <c:pt idx="1">
                  <c:v>21203</c:v>
                </c:pt>
                <c:pt idx="2">
                  <c:v>20950</c:v>
                </c:pt>
                <c:pt idx="3">
                  <c:v>20632</c:v>
                </c:pt>
                <c:pt idx="4">
                  <c:v>20099</c:v>
                </c:pt>
                <c:pt idx="5">
                  <c:v>18987</c:v>
                </c:pt>
              </c:numCache>
            </c:numRef>
          </c:val>
        </c:ser>
        <c:ser>
          <c:idx val="3"/>
          <c:order val="3"/>
          <c:tx>
            <c:strRef>
              <c:f>OUTPUT_Ansatte!$A$38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OUTPUT_Ansatte!$B$34:$G$34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OUTPUT_Ansatte!$B$38:$G$38</c:f>
              <c:numCache>
                <c:formatCode>_ * #,##0_ ;_ * \-#,##0_ ;_ * "-"??_ ;_ @_ </c:formatCode>
                <c:ptCount val="6"/>
                <c:pt idx="0">
                  <c:v>14750</c:v>
                </c:pt>
                <c:pt idx="1">
                  <c:v>14799</c:v>
                </c:pt>
                <c:pt idx="2">
                  <c:v>14567</c:v>
                </c:pt>
                <c:pt idx="3">
                  <c:v>14613</c:v>
                </c:pt>
                <c:pt idx="4">
                  <c:v>14361</c:v>
                </c:pt>
                <c:pt idx="5">
                  <c:v>14378</c:v>
                </c:pt>
              </c:numCache>
            </c:numRef>
          </c:val>
        </c:ser>
        <c:ser>
          <c:idx val="4"/>
          <c:order val="4"/>
          <c:tx>
            <c:strRef>
              <c:f>OUTPUT_Ansatte!$A$39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OUTPUT_Ansatte!$B$34:$G$34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OUTPUT_Ansatte!$B$39:$G$39</c:f>
              <c:numCache>
                <c:formatCode>_ * #,##0_ ;_ * \-#,##0_ ;_ * "-"??_ ;_ @_ </c:formatCode>
                <c:ptCount val="6"/>
                <c:pt idx="0">
                  <c:v>14172</c:v>
                </c:pt>
                <c:pt idx="1">
                  <c:v>14482</c:v>
                </c:pt>
                <c:pt idx="2">
                  <c:v>14931</c:v>
                </c:pt>
                <c:pt idx="3">
                  <c:v>15316</c:v>
                </c:pt>
                <c:pt idx="4">
                  <c:v>15397</c:v>
                </c:pt>
                <c:pt idx="5">
                  <c:v>15454</c:v>
                </c:pt>
              </c:numCache>
            </c:numRef>
          </c:val>
        </c:ser>
        <c:ser>
          <c:idx val="5"/>
          <c:order val="5"/>
          <c:tx>
            <c:strRef>
              <c:f>OUTPUT_Ansatte!$A$40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OUTPUT_Ansatte!$B$34:$G$34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OUTPUT_Ansatte!$B$40:$G$40</c:f>
              <c:numCache>
                <c:formatCode>_ * #,##0_ ;_ * \-#,##0_ ;_ * "-"??_ ;_ @_ </c:formatCode>
                <c:ptCount val="6"/>
                <c:pt idx="0">
                  <c:v>29179</c:v>
                </c:pt>
                <c:pt idx="1">
                  <c:v>29788</c:v>
                </c:pt>
                <c:pt idx="2">
                  <c:v>29902</c:v>
                </c:pt>
                <c:pt idx="3">
                  <c:v>29920</c:v>
                </c:pt>
                <c:pt idx="4">
                  <c:v>29944</c:v>
                </c:pt>
                <c:pt idx="5">
                  <c:v>30682</c:v>
                </c:pt>
              </c:numCache>
            </c:numRef>
          </c:val>
        </c:ser>
        <c:ser>
          <c:idx val="6"/>
          <c:order val="6"/>
          <c:tx>
            <c:strRef>
              <c:f>OUTPUT_Ansatte!$A$41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OUTPUT_Ansatte!$B$41:$G$41</c:f>
              <c:numCache>
                <c:formatCode>_ * #,##0_ ;_ * \-#,##0_ ;_ * "-"??_ ;_ @_ </c:formatCode>
                <c:ptCount val="6"/>
                <c:pt idx="0">
                  <c:v>20686</c:v>
                </c:pt>
                <c:pt idx="1">
                  <c:v>21791</c:v>
                </c:pt>
                <c:pt idx="2">
                  <c:v>22536</c:v>
                </c:pt>
                <c:pt idx="3">
                  <c:v>23329</c:v>
                </c:pt>
                <c:pt idx="4">
                  <c:v>24399</c:v>
                </c:pt>
                <c:pt idx="5">
                  <c:v>25657</c:v>
                </c:pt>
              </c:numCache>
            </c:numRef>
          </c:val>
        </c:ser>
        <c:ser>
          <c:idx val="7"/>
          <c:order val="7"/>
          <c:tx>
            <c:strRef>
              <c:f>OUTPUT_Ansatte!$A$42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OUTPUT_Ansatte!$B$34:$G$34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OUTPUT_Ansatte!$B$42:$G$42</c:f>
              <c:numCache>
                <c:formatCode>_ * #,##0_ ;_ * \-#,##0_ ;_ * "-"??_ ;_ @_ </c:formatCode>
                <c:ptCount val="6"/>
                <c:pt idx="0">
                  <c:v>61101</c:v>
                </c:pt>
                <c:pt idx="1">
                  <c:v>62496</c:v>
                </c:pt>
                <c:pt idx="2">
                  <c:v>65546</c:v>
                </c:pt>
                <c:pt idx="3">
                  <c:v>67080</c:v>
                </c:pt>
                <c:pt idx="4">
                  <c:v>69804</c:v>
                </c:pt>
                <c:pt idx="5">
                  <c:v>74302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184384"/>
        <c:axId val="223185920"/>
      </c:areaChart>
      <c:catAx>
        <c:axId val="22318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185920"/>
        <c:crosses val="autoZero"/>
        <c:auto val="1"/>
        <c:lblAlgn val="ctr"/>
        <c:lblOffset val="100"/>
        <c:noMultiLvlLbl val="0"/>
      </c:catAx>
      <c:valAx>
        <c:axId val="223185920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223184384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Figur 3B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OUTPUT_Ansatte!$I$35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OUTPUT_Ansatte!$J$34:$O$34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OUTPUT_Ansatte!$J$35:$O$35</c:f>
              <c:numCache>
                <c:formatCode>0.0\ %</c:formatCode>
                <c:ptCount val="6"/>
                <c:pt idx="0">
                  <c:v>9.4185065034118762E-2</c:v>
                </c:pt>
                <c:pt idx="1">
                  <c:v>9.985909483314645E-2</c:v>
                </c:pt>
                <c:pt idx="2">
                  <c:v>0.10172427977564522</c:v>
                </c:pt>
                <c:pt idx="3">
                  <c:v>9.8676835519445061E-2</c:v>
                </c:pt>
                <c:pt idx="4">
                  <c:v>0.10323464502132117</c:v>
                </c:pt>
                <c:pt idx="5">
                  <c:v>9.7876464724877474E-2</c:v>
                </c:pt>
              </c:numCache>
            </c:numRef>
          </c:val>
        </c:ser>
        <c:ser>
          <c:idx val="1"/>
          <c:order val="1"/>
          <c:tx>
            <c:strRef>
              <c:f>OUTPUT_Ansatte!$I$36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OUTPUT_Ansatte!$J$34:$O$34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OUTPUT_Ansatte!$J$36:$O$36</c:f>
              <c:numCache>
                <c:formatCode>0.0\ %</c:formatCode>
                <c:ptCount val="6"/>
                <c:pt idx="0">
                  <c:v>8.1452818484130454E-2</c:v>
                </c:pt>
                <c:pt idx="1">
                  <c:v>8.3689730791748115E-2</c:v>
                </c:pt>
                <c:pt idx="2">
                  <c:v>8.3165164031610991E-2</c:v>
                </c:pt>
                <c:pt idx="3">
                  <c:v>8.265705991127803E-2</c:v>
                </c:pt>
                <c:pt idx="4">
                  <c:v>8.3175918306276658E-2</c:v>
                </c:pt>
                <c:pt idx="5">
                  <c:v>7.7789465464417118E-2</c:v>
                </c:pt>
              </c:numCache>
            </c:numRef>
          </c:val>
        </c:ser>
        <c:ser>
          <c:idx val="2"/>
          <c:order val="2"/>
          <c:tx>
            <c:strRef>
              <c:f>OUTPUT_Ansatte!$I$37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OUTPUT_Ansatte!$J$34:$O$34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OUTPUT_Ansatte!$J$37:$O$37</c:f>
              <c:numCache>
                <c:formatCode>0.0\ %</c:formatCode>
                <c:ptCount val="6"/>
                <c:pt idx="0">
                  <c:v>0.11306479005013577</c:v>
                </c:pt>
                <c:pt idx="1">
                  <c:v>0.10519761453506256</c:v>
                </c:pt>
                <c:pt idx="2">
                  <c:v>0.10138552147001748</c:v>
                </c:pt>
                <c:pt idx="3">
                  <c:v>9.8839716013068762E-2</c:v>
                </c:pt>
                <c:pt idx="4">
                  <c:v>9.3976771152839075E-2</c:v>
                </c:pt>
                <c:pt idx="5">
                  <c:v>8.7215150916615761E-2</c:v>
                </c:pt>
              </c:numCache>
            </c:numRef>
          </c:val>
        </c:ser>
        <c:ser>
          <c:idx val="3"/>
          <c:order val="3"/>
          <c:tx>
            <c:strRef>
              <c:f>OUTPUT_Ansatte!$I$38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OUTPUT_Ansatte!$J$34:$O$34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OUTPUT_Ansatte!$J$38:$O$38</c:f>
              <c:numCache>
                <c:formatCode>0.0\ %</c:formatCode>
                <c:ptCount val="6"/>
                <c:pt idx="0">
                  <c:v>7.500025423814996E-2</c:v>
                </c:pt>
                <c:pt idx="1">
                  <c:v>7.3424491699494929E-2</c:v>
                </c:pt>
                <c:pt idx="2">
                  <c:v>7.0495603401133394E-2</c:v>
                </c:pt>
                <c:pt idx="3">
                  <c:v>7.0005078038918853E-2</c:v>
                </c:pt>
                <c:pt idx="4">
                  <c:v>6.714763970973292E-2</c:v>
                </c:pt>
                <c:pt idx="5">
                  <c:v>6.6044105960873303E-2</c:v>
                </c:pt>
              </c:numCache>
            </c:numRef>
          </c:val>
        </c:ser>
        <c:ser>
          <c:idx val="4"/>
          <c:order val="4"/>
          <c:tx>
            <c:strRef>
              <c:f>OUTPUT_Ansatte!$I$39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OUTPUT_Ansatte!$J$34:$O$34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OUTPUT_Ansatte!$J$39:$O$39</c:f>
              <c:numCache>
                <c:formatCode>0.0\ %</c:formatCode>
                <c:ptCount val="6"/>
                <c:pt idx="0">
                  <c:v>7.2061261224614315E-2</c:v>
                </c:pt>
                <c:pt idx="1">
                  <c:v>7.1851712196235248E-2</c:v>
                </c:pt>
                <c:pt idx="2">
                  <c:v>7.2257146590397656E-2</c:v>
                </c:pt>
                <c:pt idx="3">
                  <c:v>7.3372871774726692E-2</c:v>
                </c:pt>
                <c:pt idx="4">
                  <c:v>7.199165856213062E-2</c:v>
                </c:pt>
                <c:pt idx="5">
                  <c:v>7.0986619385125613E-2</c:v>
                </c:pt>
              </c:numCache>
            </c:numRef>
          </c:val>
        </c:ser>
        <c:ser>
          <c:idx val="5"/>
          <c:order val="5"/>
          <c:tx>
            <c:strRef>
              <c:f>OUTPUT_Ansatte!$I$40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OUTPUT_Ansatte!$J$34:$O$34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OUTPUT_Ansatte!$J$40:$O$40</c:f>
              <c:numCache>
                <c:formatCode>0.0\ %</c:formatCode>
                <c:ptCount val="6"/>
                <c:pt idx="0">
                  <c:v>0.14836829955355782</c:v>
                </c:pt>
                <c:pt idx="1">
                  <c:v>0.14779165881103823</c:v>
                </c:pt>
                <c:pt idx="2">
                  <c:v>0.14470786935543972</c:v>
                </c:pt>
                <c:pt idx="3">
                  <c:v>0.1433348343888628</c:v>
                </c:pt>
                <c:pt idx="4">
                  <c:v>0.14000897733223611</c:v>
                </c:pt>
                <c:pt idx="5">
                  <c:v>0.14093512721459972</c:v>
                </c:pt>
              </c:numCache>
            </c:numRef>
          </c:val>
        </c:ser>
        <c:ser>
          <c:idx val="6"/>
          <c:order val="6"/>
          <c:tx>
            <c:strRef>
              <c:f>OUTPUT_Ansatte!$I$41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OUTPUT_Ansatte!$J$34:$O$34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OUTPUT_Ansatte!$J$41:$O$41</c:f>
              <c:numCache>
                <c:formatCode>0.0\ %</c:formatCode>
                <c:ptCount val="6"/>
                <c:pt idx="0">
                  <c:v>0.10518340740138102</c:v>
                </c:pt>
                <c:pt idx="1">
                  <c:v>0.10811494686287546</c:v>
                </c:pt>
                <c:pt idx="2">
                  <c:v>0.10906081679466892</c:v>
                </c:pt>
                <c:pt idx="3">
                  <c:v>0.11175997163963169</c:v>
                </c:pt>
                <c:pt idx="4">
                  <c:v>0.1140822548066133</c:v>
                </c:pt>
                <c:pt idx="5">
                  <c:v>0.11785322205022439</c:v>
                </c:pt>
              </c:numCache>
            </c:numRef>
          </c:val>
        </c:ser>
        <c:ser>
          <c:idx val="7"/>
          <c:order val="7"/>
          <c:tx>
            <c:strRef>
              <c:f>OUTPUT_Ansatte!$I$42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OUTPUT_Ansatte!$J$34:$O$34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OUTPUT_Ansatte!$J$42:$O$42</c:f>
              <c:numCache>
                <c:formatCode>0.0\ %</c:formatCode>
                <c:ptCount val="6"/>
                <c:pt idx="0">
                  <c:v>0.31068410401391189</c:v>
                </c:pt>
                <c:pt idx="1">
                  <c:v>0.31007075027039899</c:v>
                </c:pt>
                <c:pt idx="2">
                  <c:v>0.31720359858108665</c:v>
                </c:pt>
                <c:pt idx="3">
                  <c:v>0.32135363271406808</c:v>
                </c:pt>
                <c:pt idx="4">
                  <c:v>0.32638213510885017</c:v>
                </c:pt>
                <c:pt idx="5">
                  <c:v>0.34129984428326665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310592"/>
        <c:axId val="223312128"/>
      </c:areaChart>
      <c:catAx>
        <c:axId val="22331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312128"/>
        <c:crosses val="autoZero"/>
        <c:auto val="1"/>
        <c:lblAlgn val="ctr"/>
        <c:lblOffset val="100"/>
        <c:noMultiLvlLbl val="0"/>
      </c:catAx>
      <c:valAx>
        <c:axId val="223312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310592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Figur 4A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OUTPUT_Ansatte!$A$49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OUTPUT_Ansatte!$B$48:$G$48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OUTPUT_Ansatte!$B$49:$G$49</c:f>
              <c:numCache>
                <c:formatCode>_ * #,##0_ ;_ * \-#,##0_ ;_ * "-"??_ ;_ @_ </c:formatCode>
                <c:ptCount val="6"/>
                <c:pt idx="0">
                  <c:v>11246</c:v>
                </c:pt>
                <c:pt idx="1">
                  <c:v>12289</c:v>
                </c:pt>
                <c:pt idx="2">
                  <c:v>12914</c:v>
                </c:pt>
                <c:pt idx="3">
                  <c:v>12373</c:v>
                </c:pt>
                <c:pt idx="4">
                  <c:v>14491</c:v>
                </c:pt>
                <c:pt idx="5">
                  <c:v>13892</c:v>
                </c:pt>
              </c:numCache>
            </c:numRef>
          </c:val>
        </c:ser>
        <c:ser>
          <c:idx val="1"/>
          <c:order val="1"/>
          <c:tx>
            <c:strRef>
              <c:f>OUTPUT_Ansatte!$A$50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OUTPUT_Ansatte!$B$48:$G$48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OUTPUT_Ansatte!$B$50:$G$50</c:f>
              <c:numCache>
                <c:formatCode>_ * #,##0_ ;_ * \-#,##0_ ;_ * "-"??_ ;_ @_ </c:formatCode>
                <c:ptCount val="6"/>
                <c:pt idx="0">
                  <c:v>13440</c:v>
                </c:pt>
                <c:pt idx="1">
                  <c:v>14431</c:v>
                </c:pt>
                <c:pt idx="2">
                  <c:v>14616</c:v>
                </c:pt>
                <c:pt idx="3">
                  <c:v>14723</c:v>
                </c:pt>
                <c:pt idx="4">
                  <c:v>15676</c:v>
                </c:pt>
                <c:pt idx="5">
                  <c:v>14963</c:v>
                </c:pt>
              </c:numCache>
            </c:numRef>
          </c:val>
        </c:ser>
        <c:ser>
          <c:idx val="2"/>
          <c:order val="2"/>
          <c:tx>
            <c:strRef>
              <c:f>OUTPUT_Ansatte!$A$51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OUTPUT_Ansatte!$B$48:$G$48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OUTPUT_Ansatte!$B$51:$G$51</c:f>
              <c:numCache>
                <c:formatCode>_ * #,##0_ ;_ * \-#,##0_ ;_ * "-"??_ ;_ @_ </c:formatCode>
                <c:ptCount val="6"/>
                <c:pt idx="0">
                  <c:v>16746</c:v>
                </c:pt>
                <c:pt idx="1">
                  <c:v>16472</c:v>
                </c:pt>
                <c:pt idx="2">
                  <c:v>16607</c:v>
                </c:pt>
                <c:pt idx="3">
                  <c:v>16669</c:v>
                </c:pt>
                <c:pt idx="4">
                  <c:v>16114</c:v>
                </c:pt>
                <c:pt idx="5">
                  <c:v>15318</c:v>
                </c:pt>
              </c:numCache>
            </c:numRef>
          </c:val>
        </c:ser>
        <c:ser>
          <c:idx val="3"/>
          <c:order val="3"/>
          <c:tx>
            <c:strRef>
              <c:f>OUTPUT_Ansatte!$A$52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OUTPUT_Ansatte!$B$48:$G$48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OUTPUT_Ansatte!$B$52:$G$52</c:f>
              <c:numCache>
                <c:formatCode>_ * #,##0_ ;_ * \-#,##0_ ;_ * "-"??_ ;_ @_ </c:formatCode>
                <c:ptCount val="6"/>
                <c:pt idx="0">
                  <c:v>14095</c:v>
                </c:pt>
                <c:pt idx="1">
                  <c:v>14062</c:v>
                </c:pt>
                <c:pt idx="2">
                  <c:v>13980</c:v>
                </c:pt>
                <c:pt idx="3">
                  <c:v>13874</c:v>
                </c:pt>
                <c:pt idx="4">
                  <c:v>13695</c:v>
                </c:pt>
                <c:pt idx="5">
                  <c:v>13556</c:v>
                </c:pt>
              </c:numCache>
            </c:numRef>
          </c:val>
        </c:ser>
        <c:ser>
          <c:idx val="4"/>
          <c:order val="4"/>
          <c:tx>
            <c:strRef>
              <c:f>OUTPUT_Ansatte!$A$53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OUTPUT_Ansatte!$B$48:$G$48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OUTPUT_Ansatte!$B$53:$G$53</c:f>
              <c:numCache>
                <c:formatCode>_ * #,##0_ ;_ * \-#,##0_ ;_ * "-"??_ ;_ @_ </c:formatCode>
                <c:ptCount val="6"/>
                <c:pt idx="0">
                  <c:v>14025</c:v>
                </c:pt>
                <c:pt idx="1">
                  <c:v>14113</c:v>
                </c:pt>
                <c:pt idx="2">
                  <c:v>14581</c:v>
                </c:pt>
                <c:pt idx="3">
                  <c:v>14775</c:v>
                </c:pt>
                <c:pt idx="4">
                  <c:v>14450</c:v>
                </c:pt>
                <c:pt idx="5">
                  <c:v>14508</c:v>
                </c:pt>
              </c:numCache>
            </c:numRef>
          </c:val>
        </c:ser>
        <c:ser>
          <c:idx val="5"/>
          <c:order val="5"/>
          <c:tx>
            <c:strRef>
              <c:f>OUTPUT_Ansatte!$A$54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OUTPUT_Ansatte!$B$48:$G$48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OUTPUT_Ansatte!$B$54:$G$54</c:f>
              <c:numCache>
                <c:formatCode>_ * #,##0_ ;_ * \-#,##0_ ;_ * "-"??_ ;_ @_ </c:formatCode>
                <c:ptCount val="6"/>
                <c:pt idx="0">
                  <c:v>26954</c:v>
                </c:pt>
                <c:pt idx="1">
                  <c:v>27561</c:v>
                </c:pt>
                <c:pt idx="2">
                  <c:v>27808</c:v>
                </c:pt>
                <c:pt idx="3">
                  <c:v>28250</c:v>
                </c:pt>
                <c:pt idx="4">
                  <c:v>27797</c:v>
                </c:pt>
                <c:pt idx="5">
                  <c:v>28055</c:v>
                </c:pt>
              </c:numCache>
            </c:numRef>
          </c:val>
        </c:ser>
        <c:ser>
          <c:idx val="6"/>
          <c:order val="6"/>
          <c:tx>
            <c:strRef>
              <c:f>OUTPUT_Ansatte!$A$55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OUTPUT_Ansatte!$B$48:$G$48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OUTPUT_Ansatte!$B$55:$G$55</c:f>
              <c:numCache>
                <c:formatCode>_ * #,##0_ ;_ * \-#,##0_ ;_ * "-"??_ ;_ @_ </c:formatCode>
                <c:ptCount val="6"/>
                <c:pt idx="0">
                  <c:v>31461</c:v>
                </c:pt>
                <c:pt idx="1">
                  <c:v>32484</c:v>
                </c:pt>
                <c:pt idx="2">
                  <c:v>33070</c:v>
                </c:pt>
                <c:pt idx="3">
                  <c:v>33945</c:v>
                </c:pt>
                <c:pt idx="4">
                  <c:v>34975</c:v>
                </c:pt>
                <c:pt idx="5">
                  <c:v>36061</c:v>
                </c:pt>
              </c:numCache>
            </c:numRef>
          </c:val>
        </c:ser>
        <c:ser>
          <c:idx val="7"/>
          <c:order val="7"/>
          <c:tx>
            <c:strRef>
              <c:f>OUTPUT_Ansatte!$A$56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OUTPUT_Ansatte!$B$48:$G$48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OUTPUT_Ansatte!$B$56:$G$56</c:f>
              <c:numCache>
                <c:formatCode>_ * #,##0_ ;_ * \-#,##0_ ;_ * "-"??_ ;_ @_ </c:formatCode>
                <c:ptCount val="6"/>
                <c:pt idx="0">
                  <c:v>68699</c:v>
                </c:pt>
                <c:pt idx="1">
                  <c:v>70142</c:v>
                </c:pt>
                <c:pt idx="2">
                  <c:v>73061</c:v>
                </c:pt>
                <c:pt idx="3">
                  <c:v>74133</c:v>
                </c:pt>
                <c:pt idx="4">
                  <c:v>76674</c:v>
                </c:pt>
                <c:pt idx="5">
                  <c:v>81350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453568"/>
        <c:axId val="223455104"/>
      </c:areaChart>
      <c:catAx>
        <c:axId val="22345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455104"/>
        <c:crosses val="autoZero"/>
        <c:auto val="1"/>
        <c:lblAlgn val="ctr"/>
        <c:lblOffset val="100"/>
        <c:noMultiLvlLbl val="0"/>
      </c:catAx>
      <c:valAx>
        <c:axId val="223455104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223453568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Figur 4B</a:t>
            </a:r>
          </a:p>
        </c:rich>
      </c:tx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OUTPUT_Ansatte!$I$49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OUTPUT_Ansatte!$J$48:$O$48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OUTPUT_Ansatte!$J$49:$O$49</c:f>
              <c:numCache>
                <c:formatCode>0.0\ %</c:formatCode>
                <c:ptCount val="6"/>
                <c:pt idx="0">
                  <c:v>5.7183244688965046E-2</c:v>
                </c:pt>
                <c:pt idx="1">
                  <c:v>6.0971253361382059E-2</c:v>
                </c:pt>
                <c:pt idx="2">
                  <c:v>6.2496067983952533E-2</c:v>
                </c:pt>
                <c:pt idx="3">
                  <c:v>5.9274127870768703E-2</c:v>
                </c:pt>
                <c:pt idx="4">
                  <c:v>6.7755479913219119E-2</c:v>
                </c:pt>
                <c:pt idx="5">
                  <c:v>6.3811706774826255E-2</c:v>
                </c:pt>
              </c:numCache>
            </c:numRef>
          </c:val>
        </c:ser>
        <c:ser>
          <c:idx val="1"/>
          <c:order val="1"/>
          <c:tx>
            <c:strRef>
              <c:f>OUTPUT_Ansatte!$I$50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OUTPUT_Ansatte!$J$48:$O$48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OUTPUT_Ansatte!$J$50:$O$50</c:f>
              <c:numCache>
                <c:formatCode>0.0\ %</c:formatCode>
                <c:ptCount val="6"/>
                <c:pt idx="0">
                  <c:v>6.83392147092024E-2</c:v>
                </c:pt>
                <c:pt idx="1">
                  <c:v>7.1598678269843313E-2</c:v>
                </c:pt>
                <c:pt idx="2">
                  <c:v>7.0732734215072812E-2</c:v>
                </c:pt>
                <c:pt idx="3">
                  <c:v>7.0532044341819089E-2</c:v>
                </c:pt>
                <c:pt idx="4">
                  <c:v>7.3296177152689462E-2</c:v>
                </c:pt>
                <c:pt idx="5">
                  <c:v>6.8731253129263259E-2</c:v>
                </c:pt>
              </c:numCache>
            </c:numRef>
          </c:val>
        </c:ser>
        <c:ser>
          <c:idx val="2"/>
          <c:order val="2"/>
          <c:tx>
            <c:strRef>
              <c:f>OUTPUT_Ansatte!$I$51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OUTPUT_Ansatte!$J$48:$O$48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OUTPUT_Ansatte!$J$51:$O$51</c:f>
              <c:numCache>
                <c:formatCode>0.0\ %</c:formatCode>
                <c:ptCount val="6"/>
                <c:pt idx="0">
                  <c:v>8.5149441184546384E-2</c:v>
                </c:pt>
                <c:pt idx="1">
                  <c:v>8.1724996775057804E-2</c:v>
                </c:pt>
                <c:pt idx="2">
                  <c:v>8.0367988307999058E-2</c:v>
                </c:pt>
                <c:pt idx="3">
                  <c:v>7.9854557300399531E-2</c:v>
                </c:pt>
                <c:pt idx="4">
                  <c:v>7.5344131069050649E-2</c:v>
                </c:pt>
                <c:pt idx="5">
                  <c:v>7.0361915086149474E-2</c:v>
                </c:pt>
              </c:numCache>
            </c:numRef>
          </c:val>
        </c:ser>
        <c:ser>
          <c:idx val="3"/>
          <c:order val="3"/>
          <c:tx>
            <c:strRef>
              <c:f>OUTPUT_Ansatte!$I$52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OUTPUT_Ansatte!$J$48:$O$48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OUTPUT_Ansatte!$J$52:$O$52</c:f>
              <c:numCache>
                <c:formatCode>0.0\ %</c:formatCode>
                <c:ptCount val="6"/>
                <c:pt idx="0">
                  <c:v>7.166973447367618E-2</c:v>
                </c:pt>
                <c:pt idx="1">
                  <c:v>6.9767903390654612E-2</c:v>
                </c:pt>
                <c:pt idx="2">
                  <c:v>6.7654873038226454E-2</c:v>
                </c:pt>
                <c:pt idx="3">
                  <c:v>6.6464822603980039E-2</c:v>
                </c:pt>
                <c:pt idx="4">
                  <c:v>6.4033627590334402E-2</c:v>
                </c:pt>
                <c:pt idx="5">
                  <c:v>6.226831968323817E-2</c:v>
                </c:pt>
              </c:numCache>
            </c:numRef>
          </c:val>
        </c:ser>
        <c:ser>
          <c:idx val="4"/>
          <c:order val="4"/>
          <c:tx>
            <c:strRef>
              <c:f>OUTPUT_Ansatte!$I$53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OUTPUT_Ansatte!$J$48:$O$48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OUTPUT_Ansatte!$J$53:$O$53</c:f>
              <c:numCache>
                <c:formatCode>0.0\ %</c:formatCode>
                <c:ptCount val="6"/>
                <c:pt idx="0">
                  <c:v>7.1313801063732418E-2</c:v>
                </c:pt>
                <c:pt idx="1">
                  <c:v>7.0020937317046547E-2</c:v>
                </c:pt>
                <c:pt idx="2">
                  <c:v>7.0563355062258942E-2</c:v>
                </c:pt>
                <c:pt idx="3">
                  <c:v>7.0781155685008285E-2</c:v>
                </c:pt>
                <c:pt idx="4">
                  <c:v>6.7563776464427322E-2</c:v>
                </c:pt>
                <c:pt idx="5">
                  <c:v>6.6641249776071068E-2</c:v>
                </c:pt>
              </c:numCache>
            </c:numRef>
          </c:val>
        </c:ser>
        <c:ser>
          <c:idx val="5"/>
          <c:order val="5"/>
          <c:tx>
            <c:strRef>
              <c:f>OUTPUT_Ansatte!$I$54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OUTPUT_Ansatte!$J$48:$O$48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OUTPUT_Ansatte!$J$54:$O$54</c:f>
              <c:numCache>
                <c:formatCode>0.0\ %</c:formatCode>
                <c:ptCount val="6"/>
                <c:pt idx="0">
                  <c:v>0.13705470188034535</c:v>
                </c:pt>
                <c:pt idx="1">
                  <c:v>0.13674251069192375</c:v>
                </c:pt>
                <c:pt idx="2">
                  <c:v>0.13457415661280409</c:v>
                </c:pt>
                <c:pt idx="3">
                  <c:v>0.13533452779028657</c:v>
                </c:pt>
                <c:pt idx="4">
                  <c:v>0.12997026258696789</c:v>
                </c:pt>
                <c:pt idx="5">
                  <c:v>0.1288682287336417</c:v>
                </c:pt>
              </c:numCache>
            </c:numRef>
          </c:val>
        </c:ser>
        <c:ser>
          <c:idx val="6"/>
          <c:order val="6"/>
          <c:tx>
            <c:strRef>
              <c:f>OUTPUT_Ansatte!$I$55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OUTPUT_Ansatte!$J$48:$O$48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OUTPUT_Ansatte!$J$55:$O$55</c:f>
              <c:numCache>
                <c:formatCode>0.0\ %</c:formatCode>
                <c:ptCount val="6"/>
                <c:pt idx="0">
                  <c:v>0.15997172871772447</c:v>
                </c:pt>
                <c:pt idx="1">
                  <c:v>0.16116772676305111</c:v>
                </c:pt>
                <c:pt idx="2">
                  <c:v>0.16003910238727817</c:v>
                </c:pt>
                <c:pt idx="3">
                  <c:v>0.16261701047225763</c:v>
                </c:pt>
                <c:pt idx="4">
                  <c:v>0.16353239320715193</c:v>
                </c:pt>
                <c:pt idx="5">
                  <c:v>0.16564310092189818</c:v>
                </c:pt>
              </c:numCache>
            </c:numRef>
          </c:val>
        </c:ser>
        <c:ser>
          <c:idx val="7"/>
          <c:order val="7"/>
          <c:tx>
            <c:strRef>
              <c:f>OUTPUT_Ansatte!$I$56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OUTPUT_Ansatte!$J$48:$O$48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OUTPUT_Ansatte!$J$56:$O$56</c:f>
              <c:numCache>
                <c:formatCode>0.0\ %</c:formatCode>
                <c:ptCount val="6"/>
                <c:pt idx="0">
                  <c:v>0.34931813328180772</c:v>
                </c:pt>
                <c:pt idx="1">
                  <c:v>0.34800599343104083</c:v>
                </c:pt>
                <c:pt idx="2">
                  <c:v>0.35357172239240792</c:v>
                </c:pt>
                <c:pt idx="3">
                  <c:v>0.35514175393548014</c:v>
                </c:pt>
                <c:pt idx="4">
                  <c:v>0.35850415201615921</c:v>
                </c:pt>
                <c:pt idx="5">
                  <c:v>0.37367422589491189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513984"/>
        <c:axId val="223515776"/>
      </c:areaChart>
      <c:catAx>
        <c:axId val="22351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3515776"/>
        <c:crosses val="autoZero"/>
        <c:auto val="1"/>
        <c:lblAlgn val="ctr"/>
        <c:lblOffset val="100"/>
        <c:noMultiLvlLbl val="0"/>
      </c:catAx>
      <c:valAx>
        <c:axId val="2235157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3513984"/>
        <c:crosses val="autoZero"/>
        <c:crossBetween val="midCat"/>
      </c:valAx>
    </c:plotArea>
    <c:legend>
      <c:legendPos val="r"/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OUTPUT_Sektorer!$D$12</c:f>
              <c:strCache>
                <c:ptCount val="1"/>
                <c:pt idx="0">
                  <c:v>Andel heltidsstillinger</c:v>
                </c:pt>
              </c:strCache>
            </c:strRef>
          </c:tx>
          <c:invertIfNegative val="0"/>
          <c:cat>
            <c:strRef>
              <c:f>OUTPUT_Sektorer!$A$13:$A$20</c:f>
              <c:strCache>
                <c:ptCount val="8"/>
                <c:pt idx="0">
                  <c:v>00 I alt</c:v>
                </c:pt>
                <c:pt idx="1">
                  <c:v>01 Administrasjon</c:v>
                </c:pt>
                <c:pt idx="2">
                  <c:v>02 Undervisning</c:v>
                </c:pt>
                <c:pt idx="3">
                  <c:v>03 Barnehager</c:v>
                </c:pt>
                <c:pt idx="4">
                  <c:v>04 Helse/omsorg</c:v>
                </c:pt>
                <c:pt idx="5">
                  <c:v>05 Samferdsel og teknikk</c:v>
                </c:pt>
                <c:pt idx="6">
                  <c:v>06 Annet</c:v>
                </c:pt>
                <c:pt idx="7">
                  <c:v>07 Ikke oppgitt</c:v>
                </c:pt>
              </c:strCache>
            </c:strRef>
          </c:cat>
          <c:val>
            <c:numRef>
              <c:f>OUTPUT_Sektorer!$D$13:$D$20</c:f>
              <c:numCache>
                <c:formatCode>0.0\ %</c:formatCode>
                <c:ptCount val="8"/>
                <c:pt idx="0">
                  <c:v>0.40917319000000002</c:v>
                </c:pt>
                <c:pt idx="1">
                  <c:v>0.70273959600000002</c:v>
                </c:pt>
                <c:pt idx="2">
                  <c:v>0.50299676100000001</c:v>
                </c:pt>
                <c:pt idx="3">
                  <c:v>0.52488110899999996</c:v>
                </c:pt>
                <c:pt idx="4">
                  <c:v>0.27240650700000002</c:v>
                </c:pt>
                <c:pt idx="5">
                  <c:v>0.50713837799999995</c:v>
                </c:pt>
                <c:pt idx="6">
                  <c:v>0.485714286</c:v>
                </c:pt>
                <c:pt idx="7">
                  <c:v>0.45979421999999998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09024"/>
        <c:axId val="217410560"/>
      </c:barChart>
      <c:catAx>
        <c:axId val="2174090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7410560"/>
        <c:crosses val="autoZero"/>
        <c:auto val="1"/>
        <c:lblAlgn val="ctr"/>
        <c:lblOffset val="100"/>
        <c:noMultiLvlLbl val="0"/>
      </c:catAx>
      <c:valAx>
        <c:axId val="217410560"/>
        <c:scaling>
          <c:orientation val="minMax"/>
          <c:max val="1"/>
        </c:scaling>
        <c:delete val="0"/>
        <c:axPos val="l"/>
        <c:majorGridlines>
          <c:spPr>
            <a:ln w="3175"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217409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OUTPUT_Sektorer!$E$12</c:f>
              <c:strCache>
                <c:ptCount val="1"/>
                <c:pt idx="0">
                  <c:v>Gjennomsnittlig stillingsstørrelse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OUTPUT_Sektorer!$A$13:$A$20</c:f>
              <c:strCache>
                <c:ptCount val="8"/>
                <c:pt idx="0">
                  <c:v>00 I alt</c:v>
                </c:pt>
                <c:pt idx="1">
                  <c:v>01 Administrasjon</c:v>
                </c:pt>
                <c:pt idx="2">
                  <c:v>02 Undervisning</c:v>
                </c:pt>
                <c:pt idx="3">
                  <c:v>03 Barnehager</c:v>
                </c:pt>
                <c:pt idx="4">
                  <c:v>04 Helse/omsorg</c:v>
                </c:pt>
                <c:pt idx="5">
                  <c:v>05 Samferdsel og teknikk</c:v>
                </c:pt>
                <c:pt idx="6">
                  <c:v>06 Annet</c:v>
                </c:pt>
                <c:pt idx="7">
                  <c:v>07 Ikke oppgitt</c:v>
                </c:pt>
              </c:strCache>
            </c:strRef>
          </c:cat>
          <c:val>
            <c:numRef>
              <c:f>OUTPUT_Sektorer!$E$13:$E$20</c:f>
              <c:numCache>
                <c:formatCode>0.0\ %</c:formatCode>
                <c:ptCount val="8"/>
                <c:pt idx="0">
                  <c:v>0.79649075599999997</c:v>
                </c:pt>
                <c:pt idx="1">
                  <c:v>0.88535609699999995</c:v>
                </c:pt>
                <c:pt idx="2">
                  <c:v>0.83514025400000003</c:v>
                </c:pt>
                <c:pt idx="3">
                  <c:v>0.83819092699999997</c:v>
                </c:pt>
                <c:pt idx="4">
                  <c:v>0.69203872499999997</c:v>
                </c:pt>
                <c:pt idx="5">
                  <c:v>0.76933987100000001</c:v>
                </c:pt>
                <c:pt idx="6">
                  <c:v>0.74728310200000003</c:v>
                </c:pt>
                <c:pt idx="7">
                  <c:v>0.72528439200000006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442944"/>
        <c:axId val="223572352"/>
      </c:barChart>
      <c:catAx>
        <c:axId val="217442944"/>
        <c:scaling>
          <c:orientation val="minMax"/>
        </c:scaling>
        <c:delete val="0"/>
        <c:axPos val="b"/>
        <c:majorTickMark val="out"/>
        <c:minorTickMark val="none"/>
        <c:tickLblPos val="nextTo"/>
        <c:crossAx val="223572352"/>
        <c:crosses val="autoZero"/>
        <c:auto val="1"/>
        <c:lblAlgn val="ctr"/>
        <c:lblOffset val="100"/>
        <c:noMultiLvlLbl val="0"/>
      </c:catAx>
      <c:valAx>
        <c:axId val="223572352"/>
        <c:scaling>
          <c:orientation val="minMax"/>
          <c:max val="1"/>
        </c:scaling>
        <c:delete val="0"/>
        <c:axPos val="l"/>
        <c:majorGridlines>
          <c:spPr>
            <a:ln w="3175"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2174429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OUTPUT_Sektorer2!$D$11</c:f>
              <c:strCache>
                <c:ptCount val="1"/>
                <c:pt idx="0">
                  <c:v>Andel heltidsstillinger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OUTPUT_Sektorer2!$A$12:$A$20</c:f>
              <c:strCache>
                <c:ptCount val="9"/>
                <c:pt idx="0">
                  <c:v>0000 LANDET</c:v>
                </c:pt>
                <c:pt idx="1">
                  <c:v>0001 UTVALGET</c:v>
                </c:pt>
                <c:pt idx="2">
                  <c:v>1804 BODØ</c:v>
                </c:pt>
                <c:pt idx="3">
                  <c:v>1822 LEIRFJORD</c:v>
                </c:pt>
                <c:pt idx="4">
                  <c:v>1824 VEFSN</c:v>
                </c:pt>
                <c:pt idx="5">
                  <c:v>1832 HEMNES</c:v>
                </c:pt>
                <c:pt idx="6">
                  <c:v>1833 RANA</c:v>
                </c:pt>
                <c:pt idx="7">
                  <c:v>1860 VESTVÅGØY</c:v>
                </c:pt>
                <c:pt idx="8">
                  <c:v>2012 ALTA</c:v>
                </c:pt>
              </c:strCache>
            </c:strRef>
          </c:cat>
          <c:val>
            <c:numRef>
              <c:f>OUTPUT_Sektorer2!$D$12:$D$20</c:f>
              <c:numCache>
                <c:formatCode>0.0\ %</c:formatCode>
                <c:ptCount val="9"/>
                <c:pt idx="0">
                  <c:v>0.40917319000000002</c:v>
                </c:pt>
                <c:pt idx="1">
                  <c:v>0.41948219599999997</c:v>
                </c:pt>
                <c:pt idx="2">
                  <c:v>0.46601941699999999</c:v>
                </c:pt>
                <c:pt idx="3">
                  <c:v>0.47727272700000001</c:v>
                </c:pt>
                <c:pt idx="4">
                  <c:v>0.44921608699999999</c:v>
                </c:pt>
                <c:pt idx="5">
                  <c:v>0.24202127700000001</c:v>
                </c:pt>
                <c:pt idx="6">
                  <c:v>0.32847199199999999</c:v>
                </c:pt>
                <c:pt idx="7">
                  <c:v>0.31818181800000001</c:v>
                </c:pt>
                <c:pt idx="8">
                  <c:v>0.55469155000000003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29824"/>
        <c:axId val="217631360"/>
      </c:barChart>
      <c:catAx>
        <c:axId val="21762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217631360"/>
        <c:crosses val="autoZero"/>
        <c:auto val="1"/>
        <c:lblAlgn val="ctr"/>
        <c:lblOffset val="100"/>
        <c:noMultiLvlLbl val="0"/>
      </c:catAx>
      <c:valAx>
        <c:axId val="217631360"/>
        <c:scaling>
          <c:orientation val="minMax"/>
          <c:max val="1"/>
        </c:scaling>
        <c:delete val="0"/>
        <c:axPos val="l"/>
        <c:majorGridlines>
          <c:spPr>
            <a:ln w="3175"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2176298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OUTPUT_Sektorer2!$E$11</c:f>
              <c:strCache>
                <c:ptCount val="1"/>
                <c:pt idx="0">
                  <c:v>Gjennomsnittlig stillingsstørrelse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cat>
            <c:strRef>
              <c:f>OUTPUT_Sektorer2!$A$12:$A$20</c:f>
              <c:strCache>
                <c:ptCount val="9"/>
                <c:pt idx="0">
                  <c:v>0000 LANDET</c:v>
                </c:pt>
                <c:pt idx="1">
                  <c:v>0001 UTVALGET</c:v>
                </c:pt>
                <c:pt idx="2">
                  <c:v>1804 BODØ</c:v>
                </c:pt>
                <c:pt idx="3">
                  <c:v>1822 LEIRFJORD</c:v>
                </c:pt>
                <c:pt idx="4">
                  <c:v>1824 VEFSN</c:v>
                </c:pt>
                <c:pt idx="5">
                  <c:v>1832 HEMNES</c:v>
                </c:pt>
                <c:pt idx="6">
                  <c:v>1833 RANA</c:v>
                </c:pt>
                <c:pt idx="7">
                  <c:v>1860 VESTVÅGØY</c:v>
                </c:pt>
                <c:pt idx="8">
                  <c:v>2012 ALTA</c:v>
                </c:pt>
              </c:strCache>
            </c:strRef>
          </c:cat>
          <c:val>
            <c:numRef>
              <c:f>OUTPUT_Sektorer2!$E$12:$E$20</c:f>
              <c:numCache>
                <c:formatCode>0.0\ %</c:formatCode>
                <c:ptCount val="9"/>
                <c:pt idx="0">
                  <c:v>0.79649075599999997</c:v>
                </c:pt>
                <c:pt idx="1">
                  <c:v>0.79568474700000003</c:v>
                </c:pt>
                <c:pt idx="2">
                  <c:v>0.80690720900000001</c:v>
                </c:pt>
                <c:pt idx="3">
                  <c:v>0.83396434100000005</c:v>
                </c:pt>
                <c:pt idx="4">
                  <c:v>0.81055231999999999</c:v>
                </c:pt>
                <c:pt idx="5">
                  <c:v>0.75668758899999999</c:v>
                </c:pt>
                <c:pt idx="6">
                  <c:v>0.776288804</c:v>
                </c:pt>
                <c:pt idx="7">
                  <c:v>0.72259748400000001</c:v>
                </c:pt>
                <c:pt idx="8">
                  <c:v>0.83275443000000005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91712"/>
        <c:axId val="223101696"/>
      </c:barChart>
      <c:catAx>
        <c:axId val="22309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223101696"/>
        <c:crosses val="autoZero"/>
        <c:auto val="1"/>
        <c:lblAlgn val="ctr"/>
        <c:lblOffset val="100"/>
        <c:noMultiLvlLbl val="0"/>
      </c:catAx>
      <c:valAx>
        <c:axId val="223101696"/>
        <c:scaling>
          <c:orientation val="minMax"/>
          <c:max val="1"/>
        </c:scaling>
        <c:delete val="0"/>
        <c:axPos val="l"/>
        <c:majorGridlines>
          <c:spPr>
            <a:ln w="3175"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crossAx val="2230917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Figur 3A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OUTPUT_Stilinger!$A$33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OUTPUT_Stilinger!$B$32:$G$32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OUTPUT_Stilinger!$B$33:$G$33</c:f>
              <c:numCache>
                <c:formatCode>_ * #,##0_ ;_ * \-#,##0_ ;_ * "-"??_ ;_ @_ </c:formatCode>
                <c:ptCount val="6"/>
                <c:pt idx="0">
                  <c:v>21375</c:v>
                </c:pt>
                <c:pt idx="1">
                  <c:v>23383</c:v>
                </c:pt>
                <c:pt idx="2">
                  <c:v>24540</c:v>
                </c:pt>
                <c:pt idx="3">
                  <c:v>24002</c:v>
                </c:pt>
                <c:pt idx="4">
                  <c:v>27624</c:v>
                </c:pt>
                <c:pt idx="5">
                  <c:v>29646</c:v>
                </c:pt>
              </c:numCache>
            </c:numRef>
          </c:val>
        </c:ser>
        <c:ser>
          <c:idx val="1"/>
          <c:order val="1"/>
          <c:tx>
            <c:strRef>
              <c:f>OUTPUT_Stilinger!$A$34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OUTPUT_Stilinger!$B$32:$G$32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OUTPUT_Stilinger!$B$34:$G$34</c:f>
              <c:numCache>
                <c:formatCode>_ * #,##0_ ;_ * \-#,##0_ ;_ * "-"??_ ;_ @_ </c:formatCode>
                <c:ptCount val="6"/>
                <c:pt idx="0">
                  <c:v>22751</c:v>
                </c:pt>
                <c:pt idx="1">
                  <c:v>24286</c:v>
                </c:pt>
                <c:pt idx="2">
                  <c:v>25155</c:v>
                </c:pt>
                <c:pt idx="3">
                  <c:v>25513</c:v>
                </c:pt>
                <c:pt idx="4">
                  <c:v>27107</c:v>
                </c:pt>
                <c:pt idx="5">
                  <c:v>28416</c:v>
                </c:pt>
              </c:numCache>
            </c:numRef>
          </c:val>
        </c:ser>
        <c:ser>
          <c:idx val="2"/>
          <c:order val="2"/>
          <c:tx>
            <c:strRef>
              <c:f>OUTPUT_Stilinger!$A$35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OUTPUT_Stilinger!$B$32:$G$32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OUTPUT_Stilinger!$B$35:$G$35</c:f>
              <c:numCache>
                <c:formatCode>_ * #,##0_ ;_ * \-#,##0_ ;_ * "-"??_ ;_ @_ </c:formatCode>
                <c:ptCount val="6"/>
                <c:pt idx="0">
                  <c:v>23059</c:v>
                </c:pt>
                <c:pt idx="1">
                  <c:v>23009</c:v>
                </c:pt>
                <c:pt idx="2">
                  <c:v>23512</c:v>
                </c:pt>
                <c:pt idx="3">
                  <c:v>23510</c:v>
                </c:pt>
                <c:pt idx="4">
                  <c:v>23242</c:v>
                </c:pt>
                <c:pt idx="5">
                  <c:v>23984</c:v>
                </c:pt>
              </c:numCache>
            </c:numRef>
          </c:val>
        </c:ser>
        <c:ser>
          <c:idx val="3"/>
          <c:order val="3"/>
          <c:tx>
            <c:strRef>
              <c:f>OUTPUT_Stilinger!$A$36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OUTPUT_Stilinger!$B$32:$G$32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OUTPUT_Stilinger!$B$36:$G$36</c:f>
              <c:numCache>
                <c:formatCode>_ * #,##0_ ;_ * \-#,##0_ ;_ * "-"??_ ;_ @_ </c:formatCode>
                <c:ptCount val="6"/>
                <c:pt idx="0">
                  <c:v>16853</c:v>
                </c:pt>
                <c:pt idx="1">
                  <c:v>16975</c:v>
                </c:pt>
                <c:pt idx="2">
                  <c:v>17259</c:v>
                </c:pt>
                <c:pt idx="3">
                  <c:v>17284</c:v>
                </c:pt>
                <c:pt idx="4">
                  <c:v>17190</c:v>
                </c:pt>
                <c:pt idx="5">
                  <c:v>17672</c:v>
                </c:pt>
              </c:numCache>
            </c:numRef>
          </c:val>
        </c:ser>
        <c:ser>
          <c:idx val="4"/>
          <c:order val="4"/>
          <c:tx>
            <c:strRef>
              <c:f>OUTPUT_Stilinger!$A$37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OUTPUT_Stilinger!$B$32:$G$32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OUTPUT_Stilinger!$B$37:$G$37</c:f>
              <c:numCache>
                <c:formatCode>_ * #,##0_ ;_ * \-#,##0_ ;_ * "-"??_ ;_ @_ </c:formatCode>
                <c:ptCount val="6"/>
                <c:pt idx="0">
                  <c:v>14689</c:v>
                </c:pt>
                <c:pt idx="1">
                  <c:v>14911</c:v>
                </c:pt>
                <c:pt idx="2">
                  <c:v>15456</c:v>
                </c:pt>
                <c:pt idx="3">
                  <c:v>15844</c:v>
                </c:pt>
                <c:pt idx="4">
                  <c:v>15578</c:v>
                </c:pt>
                <c:pt idx="5">
                  <c:v>16007</c:v>
                </c:pt>
              </c:numCache>
            </c:numRef>
          </c:val>
        </c:ser>
        <c:ser>
          <c:idx val="5"/>
          <c:order val="5"/>
          <c:tx>
            <c:strRef>
              <c:f>OUTPUT_Stilinger!$A$38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OUTPUT_Stilinger!$B$32:$G$32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OUTPUT_Stilinger!$B$38:$G$38</c:f>
              <c:numCache>
                <c:formatCode>_ * #,##0_ ;_ * \-#,##0_ ;_ * "-"??_ ;_ @_ </c:formatCode>
                <c:ptCount val="6"/>
                <c:pt idx="0">
                  <c:v>26311</c:v>
                </c:pt>
                <c:pt idx="1">
                  <c:v>27067</c:v>
                </c:pt>
                <c:pt idx="2">
                  <c:v>27304</c:v>
                </c:pt>
                <c:pt idx="3">
                  <c:v>27579</c:v>
                </c:pt>
                <c:pt idx="4">
                  <c:v>27320</c:v>
                </c:pt>
                <c:pt idx="5">
                  <c:v>27491</c:v>
                </c:pt>
              </c:numCache>
            </c:numRef>
          </c:val>
        </c:ser>
        <c:ser>
          <c:idx val="6"/>
          <c:order val="6"/>
          <c:tx>
            <c:strRef>
              <c:f>OUTPUT_Stilinger!$A$39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OUTPUT_Stilinger!$B$32:$G$32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OUTPUT_Stilinger!$B$39:$G$39</c:f>
              <c:numCache>
                <c:formatCode>_ * #,##0_ ;_ * \-#,##0_ ;_ * "-"??_ ;_ @_ </c:formatCode>
                <c:ptCount val="6"/>
                <c:pt idx="0">
                  <c:v>26906</c:v>
                </c:pt>
                <c:pt idx="1">
                  <c:v>28007</c:v>
                </c:pt>
                <c:pt idx="2">
                  <c:v>28913</c:v>
                </c:pt>
                <c:pt idx="3">
                  <c:v>29358</c:v>
                </c:pt>
                <c:pt idx="4">
                  <c:v>29851</c:v>
                </c:pt>
                <c:pt idx="5">
                  <c:v>30455</c:v>
                </c:pt>
              </c:numCache>
            </c:numRef>
          </c:val>
        </c:ser>
        <c:ser>
          <c:idx val="7"/>
          <c:order val="7"/>
          <c:tx>
            <c:strRef>
              <c:f>OUTPUT_Stilinger!$A$40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OUTPUT_Stilinger!$B$32:$G$32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OUTPUT_Stilinger!$B$40:$G$40</c:f>
              <c:numCache>
                <c:formatCode>_ * #,##0_ ;_ * \-#,##0_ ;_ * "-"??_ ;_ @_ </c:formatCode>
                <c:ptCount val="6"/>
                <c:pt idx="0">
                  <c:v>62806</c:v>
                </c:pt>
                <c:pt idx="1">
                  <c:v>64116</c:v>
                </c:pt>
                <c:pt idx="2">
                  <c:v>65702</c:v>
                </c:pt>
                <c:pt idx="3">
                  <c:v>66981</c:v>
                </c:pt>
                <c:pt idx="4">
                  <c:v>68728</c:v>
                </c:pt>
                <c:pt idx="5">
                  <c:v>71481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990528"/>
        <c:axId val="201992064"/>
      </c:areaChart>
      <c:catAx>
        <c:axId val="20199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992064"/>
        <c:crosses val="autoZero"/>
        <c:auto val="1"/>
        <c:lblAlgn val="ctr"/>
        <c:lblOffset val="100"/>
        <c:noMultiLvlLbl val="0"/>
      </c:catAx>
      <c:valAx>
        <c:axId val="201992064"/>
        <c:scaling>
          <c:orientation val="minMax"/>
        </c:scaling>
        <c:delete val="0"/>
        <c:axPos val="l"/>
        <c:numFmt formatCode="_ * #,##0_ ;_ * \-#,##0_ ;_ * &quot;-&quot;??_ ;_ @_ " sourceLinked="1"/>
        <c:majorTickMark val="out"/>
        <c:minorTickMark val="none"/>
        <c:tickLblPos val="nextTo"/>
        <c:crossAx val="201990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693941382327209"/>
          <c:y val="0.10108591162154452"/>
          <c:w val="0.26639391951006125"/>
          <c:h val="0.8231340551159545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1B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OUTPUT_Stilinger!$I$7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OUTPUT_Stilinger!$J$6:$O$6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OUTPUT_Stilinger!$J$7:$O$7</c:f>
              <c:numCache>
                <c:formatCode>0.0\ %</c:formatCode>
                <c:ptCount val="6"/>
                <c:pt idx="0">
                  <c:v>0.14253783469150175</c:v>
                </c:pt>
                <c:pt idx="1">
                  <c:v>0.15031972365774687</c:v>
                </c:pt>
                <c:pt idx="2">
                  <c:v>0.15399335501512018</c:v>
                </c:pt>
                <c:pt idx="3">
                  <c:v>0.15177054039839877</c:v>
                </c:pt>
                <c:pt idx="4">
                  <c:v>0.15977434077079108</c:v>
                </c:pt>
                <c:pt idx="5">
                  <c:v>0.16257668711656442</c:v>
                </c:pt>
              </c:numCache>
            </c:numRef>
          </c:val>
        </c:ser>
        <c:ser>
          <c:idx val="1"/>
          <c:order val="1"/>
          <c:tx>
            <c:strRef>
              <c:f>OUTPUT_Stilinger!$I$8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OUTPUT_Stilinger!$J$6:$O$6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OUTPUT_Stilinger!$J$8:$O$8</c:f>
              <c:numCache>
                <c:formatCode>0.0\ %</c:formatCode>
                <c:ptCount val="6"/>
                <c:pt idx="0">
                  <c:v>0.11580442374854481</c:v>
                </c:pt>
                <c:pt idx="1">
                  <c:v>0.11854577594992649</c:v>
                </c:pt>
                <c:pt idx="2">
                  <c:v>0.11962289491355814</c:v>
                </c:pt>
                <c:pt idx="3">
                  <c:v>0.11841127304180014</c:v>
                </c:pt>
                <c:pt idx="4">
                  <c:v>0.1200684584178499</c:v>
                </c:pt>
                <c:pt idx="5">
                  <c:v>0.12039469390419005</c:v>
                </c:pt>
              </c:numCache>
            </c:numRef>
          </c:val>
        </c:ser>
        <c:ser>
          <c:idx val="2"/>
          <c:order val="2"/>
          <c:tx>
            <c:strRef>
              <c:f>OUTPUT_Stilinger!$I$9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OUTPUT_Stilinger!$J$6:$O$6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OUTPUT_Stilinger!$J$9:$O$9</c:f>
              <c:numCache>
                <c:formatCode>0.0\ %</c:formatCode>
                <c:ptCount val="6"/>
                <c:pt idx="0">
                  <c:v>0.13294528521536669</c:v>
                </c:pt>
                <c:pt idx="1">
                  <c:v>0.12508455315349443</c:v>
                </c:pt>
                <c:pt idx="2">
                  <c:v>0.12187007606181503</c:v>
                </c:pt>
                <c:pt idx="3">
                  <c:v>0.11840258007310786</c:v>
                </c:pt>
                <c:pt idx="4">
                  <c:v>0.11492562542258282</c:v>
                </c:pt>
                <c:pt idx="5">
                  <c:v>0.11264847931079494</c:v>
                </c:pt>
              </c:numCache>
            </c:numRef>
          </c:val>
        </c:ser>
        <c:ser>
          <c:idx val="3"/>
          <c:order val="3"/>
          <c:tx>
            <c:strRef>
              <c:f>OUTPUT_Stilinger!$I$10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OUTPUT_Stilinger!$J$6:$O$6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OUTPUT_Stilinger!$J$10:$O$10</c:f>
              <c:numCache>
                <c:formatCode>0.0\ %</c:formatCode>
                <c:ptCount val="6"/>
                <c:pt idx="0">
                  <c:v>7.7746216530849829E-2</c:v>
                </c:pt>
                <c:pt idx="1">
                  <c:v>7.5958043597860694E-2</c:v>
                </c:pt>
                <c:pt idx="2">
                  <c:v>7.3748798504220045E-2</c:v>
                </c:pt>
                <c:pt idx="3">
                  <c:v>7.4046707320783584E-2</c:v>
                </c:pt>
                <c:pt idx="4">
                  <c:v>7.1340432724814065E-2</c:v>
                </c:pt>
                <c:pt idx="5">
                  <c:v>7.1282306487403732E-2</c:v>
                </c:pt>
              </c:numCache>
            </c:numRef>
          </c:val>
        </c:ser>
        <c:ser>
          <c:idx val="4"/>
          <c:order val="4"/>
          <c:tx>
            <c:strRef>
              <c:f>OUTPUT_Stilinger!$I$11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OUTPUT_Stilinger!$J$6:$O$6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OUTPUT_Stilinger!$J$11:$O$11</c:f>
              <c:numCache>
                <c:formatCode>0.0\ %</c:formatCode>
                <c:ptCount val="6"/>
                <c:pt idx="0">
                  <c:v>6.4568102444703138E-2</c:v>
                </c:pt>
                <c:pt idx="1">
                  <c:v>6.4174716126879333E-2</c:v>
                </c:pt>
                <c:pt idx="2">
                  <c:v>6.4435286010858447E-2</c:v>
                </c:pt>
                <c:pt idx="3">
                  <c:v>6.6183917138622428E-2</c:v>
                </c:pt>
                <c:pt idx="4">
                  <c:v>6.5005916159567273E-2</c:v>
                </c:pt>
                <c:pt idx="5">
                  <c:v>6.4217301918809561E-2</c:v>
                </c:pt>
              </c:numCache>
            </c:numRef>
          </c:val>
        </c:ser>
        <c:ser>
          <c:idx val="5"/>
          <c:order val="5"/>
          <c:tx>
            <c:strRef>
              <c:f>OUTPUT_Stilinger!$I$12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OUTPUT_Stilinger!$J$6:$O$6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OUTPUT_Stilinger!$J$12:$O$12</c:f>
              <c:numCache>
                <c:formatCode>0.0\ %</c:formatCode>
                <c:ptCount val="6"/>
                <c:pt idx="0">
                  <c:v>0.12880093131548312</c:v>
                </c:pt>
                <c:pt idx="1">
                  <c:v>0.12733930391334541</c:v>
                </c:pt>
                <c:pt idx="2">
                  <c:v>0.12435426459680216</c:v>
                </c:pt>
                <c:pt idx="3">
                  <c:v>0.1228446870748595</c:v>
                </c:pt>
                <c:pt idx="4">
                  <c:v>0.11955290736984449</c:v>
                </c:pt>
                <c:pt idx="5">
                  <c:v>0.1177228821302702</c:v>
                </c:pt>
              </c:numCache>
            </c:numRef>
          </c:val>
        </c:ser>
        <c:ser>
          <c:idx val="6"/>
          <c:order val="6"/>
          <c:tx>
            <c:strRef>
              <c:f>OUTPUT_Stilinger!$I$13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OUTPUT_Stilinger!$J$6:$O$6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OUTPUT_Stilinger!$J$13:$O$13</c:f>
              <c:numCache>
                <c:formatCode>0.0\ %</c:formatCode>
                <c:ptCount val="6"/>
                <c:pt idx="0">
                  <c:v>7.2037252619324796E-2</c:v>
                </c:pt>
                <c:pt idx="1">
                  <c:v>7.5182409336471953E-2</c:v>
                </c:pt>
                <c:pt idx="2">
                  <c:v>7.7492637409421486E-2</c:v>
                </c:pt>
                <c:pt idx="3">
                  <c:v>7.8653980727688408E-2</c:v>
                </c:pt>
                <c:pt idx="4">
                  <c:v>7.8777890466531442E-2</c:v>
                </c:pt>
                <c:pt idx="5">
                  <c:v>7.8751142148544576E-2</c:v>
                </c:pt>
              </c:numCache>
            </c:numRef>
          </c:val>
        </c:ser>
        <c:ser>
          <c:idx val="7"/>
          <c:order val="7"/>
          <c:tx>
            <c:strRef>
              <c:f>OUTPUT_Stilinger!$I$14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OUTPUT_Stilinger!$J$6:$O$6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OUTPUT_Stilinger!$J$14:$O$14</c:f>
              <c:numCache>
                <c:formatCode>0.0\ %</c:formatCode>
                <c:ptCount val="6"/>
                <c:pt idx="0">
                  <c:v>0.26555995343422584</c:v>
                </c:pt>
                <c:pt idx="1">
                  <c:v>0.26339547426427484</c:v>
                </c:pt>
                <c:pt idx="2">
                  <c:v>0.26448268748820447</c:v>
                </c:pt>
                <c:pt idx="3">
                  <c:v>0.26968631422473932</c:v>
                </c:pt>
                <c:pt idx="4">
                  <c:v>0.27055442866801893</c:v>
                </c:pt>
                <c:pt idx="5">
                  <c:v>0.2724065069834225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44544"/>
        <c:axId val="202046080"/>
      </c:areaChart>
      <c:catAx>
        <c:axId val="20204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046080"/>
        <c:crosses val="autoZero"/>
        <c:auto val="1"/>
        <c:lblAlgn val="ctr"/>
        <c:lblOffset val="100"/>
        <c:noMultiLvlLbl val="0"/>
      </c:catAx>
      <c:valAx>
        <c:axId val="202046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2044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693941382327209"/>
          <c:y val="7.3751389184460031E-2"/>
          <c:w val="0.26639391951006125"/>
          <c:h val="0.82958454517509639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3B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OUTPUT_Stilinger!$I$33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OUTPUT_Stilinger!$J$32:$O$32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OUTPUT_Stilinger!$J$33:$O$33</c:f>
              <c:numCache>
                <c:formatCode>0.0\ %</c:formatCode>
                <c:ptCount val="6"/>
                <c:pt idx="0">
                  <c:v>9.9534342258440045E-2</c:v>
                </c:pt>
                <c:pt idx="1">
                  <c:v>0.10544567403519214</c:v>
                </c:pt>
                <c:pt idx="2">
                  <c:v>0.10770669019184431</c:v>
                </c:pt>
                <c:pt idx="3">
                  <c:v>0.10432431727597133</c:v>
                </c:pt>
                <c:pt idx="4">
                  <c:v>0.11673427991886409</c:v>
                </c:pt>
                <c:pt idx="5">
                  <c:v>0.12092905625897403</c:v>
                </c:pt>
              </c:numCache>
            </c:numRef>
          </c:val>
        </c:ser>
        <c:ser>
          <c:idx val="1"/>
          <c:order val="1"/>
          <c:tx>
            <c:strRef>
              <c:f>OUTPUT_Stilinger!$I$34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OUTPUT_Stilinger!$J$32:$O$32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OUTPUT_Stilinger!$J$34:$O$34</c:f>
              <c:numCache>
                <c:formatCode>0.0\ %</c:formatCode>
                <c:ptCount val="6"/>
                <c:pt idx="0">
                  <c:v>0.10594179278230501</c:v>
                </c:pt>
                <c:pt idx="1">
                  <c:v>0.10951775390748307</c:v>
                </c:pt>
                <c:pt idx="2">
                  <c:v>0.11040594098516071</c:v>
                </c:pt>
                <c:pt idx="3">
                  <c:v>0.11089185512298377</c:v>
                </c:pt>
                <c:pt idx="4">
                  <c:v>0.11454952670723462</c:v>
                </c:pt>
                <c:pt idx="5">
                  <c:v>0.11591176086672758</c:v>
                </c:pt>
              </c:numCache>
            </c:numRef>
          </c:val>
        </c:ser>
        <c:ser>
          <c:idx val="2"/>
          <c:order val="2"/>
          <c:tx>
            <c:strRef>
              <c:f>OUTPUT_Stilinger!$I$35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OUTPUT_Stilinger!$J$32:$O$32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OUTPUT_Stilinger!$J$35:$O$35</c:f>
              <c:numCache>
                <c:formatCode>0.0\ %</c:formatCode>
                <c:ptCount val="6"/>
                <c:pt idx="0">
                  <c:v>0.10737601862630966</c:v>
                </c:pt>
                <c:pt idx="1">
                  <c:v>0.1037591204668236</c:v>
                </c:pt>
                <c:pt idx="2">
                  <c:v>0.10319477179260976</c:v>
                </c:pt>
                <c:pt idx="3">
                  <c:v>0.10218584697767211</c:v>
                </c:pt>
                <c:pt idx="4">
                  <c:v>9.821670047329277E-2</c:v>
                </c:pt>
                <c:pt idx="5">
                  <c:v>9.7833181046860729E-2</c:v>
                </c:pt>
              </c:numCache>
            </c:numRef>
          </c:val>
        </c:ser>
        <c:ser>
          <c:idx val="3"/>
          <c:order val="3"/>
          <c:tx>
            <c:strRef>
              <c:f>OUTPUT_Stilinger!$I$36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OUTPUT_Stilinger!$J$32:$O$32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OUTPUT_Stilinger!$J$36:$O$36</c:f>
              <c:numCache>
                <c:formatCode>0.0\ %</c:formatCode>
                <c:ptCount val="6"/>
                <c:pt idx="0">
                  <c:v>7.847729918509895E-2</c:v>
                </c:pt>
                <c:pt idx="1">
                  <c:v>7.6548788296941658E-2</c:v>
                </c:pt>
                <c:pt idx="2">
                  <c:v>7.5750194214386349E-2</c:v>
                </c:pt>
                <c:pt idx="3">
                  <c:v>7.5124635438625464E-2</c:v>
                </c:pt>
                <c:pt idx="4">
                  <c:v>7.2641987829614604E-2</c:v>
                </c:pt>
                <c:pt idx="5">
                  <c:v>7.2085889570552147E-2</c:v>
                </c:pt>
              </c:numCache>
            </c:numRef>
          </c:val>
        </c:ser>
        <c:ser>
          <c:idx val="4"/>
          <c:order val="4"/>
          <c:tx>
            <c:strRef>
              <c:f>OUTPUT_Stilinger!$I$37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OUTPUT_Stilinger!$J$32:$O$32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OUTPUT_Stilinger!$J$37:$O$37</c:f>
              <c:numCache>
                <c:formatCode>0.0\ %</c:formatCode>
                <c:ptCount val="6"/>
                <c:pt idx="0">
                  <c:v>6.8400465657741563E-2</c:v>
                </c:pt>
                <c:pt idx="1">
                  <c:v>6.7241177160276708E-2</c:v>
                </c:pt>
                <c:pt idx="2">
                  <c:v>6.7836780913005115E-2</c:v>
                </c:pt>
                <c:pt idx="3">
                  <c:v>6.8865697980188725E-2</c:v>
                </c:pt>
                <c:pt idx="4">
                  <c:v>6.582995267072346E-2</c:v>
                </c:pt>
                <c:pt idx="5">
                  <c:v>6.529418483226733E-2</c:v>
                </c:pt>
              </c:numCache>
            </c:numRef>
          </c:val>
        </c:ser>
        <c:ser>
          <c:idx val="5"/>
          <c:order val="5"/>
          <c:tx>
            <c:strRef>
              <c:f>OUTPUT_Stilinger!$I$38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OUTPUT_Stilinger!$J$32:$O$32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OUTPUT_Stilinger!$J$38:$O$38</c:f>
              <c:numCache>
                <c:formatCode>0.0\ %</c:formatCode>
                <c:ptCount val="6"/>
                <c:pt idx="0">
                  <c:v>0.12251920838183934</c:v>
                </c:pt>
                <c:pt idx="1">
                  <c:v>0.12205867763377436</c:v>
                </c:pt>
                <c:pt idx="2">
                  <c:v>0.11983795717188742</c:v>
                </c:pt>
                <c:pt idx="3">
                  <c:v>0.11987169178210205</c:v>
                </c:pt>
                <c:pt idx="4">
                  <c:v>0.11544962812711292</c:v>
                </c:pt>
                <c:pt idx="5">
                  <c:v>0.11213859156768045</c:v>
                </c:pt>
              </c:numCache>
            </c:numRef>
          </c:val>
        </c:ser>
        <c:ser>
          <c:idx val="6"/>
          <c:order val="6"/>
          <c:tx>
            <c:strRef>
              <c:f>OUTPUT_Stilinger!$I$39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OUTPUT_Stilinger!$J$32:$O$32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OUTPUT_Stilinger!$J$39:$O$39</c:f>
              <c:numCache>
                <c:formatCode>0.0\ %</c:formatCode>
                <c:ptCount val="6"/>
                <c:pt idx="0">
                  <c:v>0.12528987194412108</c:v>
                </c:pt>
                <c:pt idx="1">
                  <c:v>0.12629760906229426</c:v>
                </c:pt>
                <c:pt idx="2">
                  <c:v>0.12689989949131192</c:v>
                </c:pt>
                <c:pt idx="3">
                  <c:v>0.1276040874338791</c:v>
                </c:pt>
                <c:pt idx="4">
                  <c:v>0.12614519945909397</c:v>
                </c:pt>
                <c:pt idx="5">
                  <c:v>0.12422904973241092</c:v>
                </c:pt>
              </c:numCache>
            </c:numRef>
          </c:val>
        </c:ser>
        <c:ser>
          <c:idx val="7"/>
          <c:order val="7"/>
          <c:tx>
            <c:strRef>
              <c:f>OUTPUT_Stilinger!$I$40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OUTPUT_Stilinger!$J$32:$O$32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OUTPUT_Stilinger!$J$40:$O$40</c:f>
              <c:numCache>
                <c:formatCode>0.0\ %</c:formatCode>
                <c:ptCount val="6"/>
                <c:pt idx="0">
                  <c:v>0.29246100116414436</c:v>
                </c:pt>
                <c:pt idx="1">
                  <c:v>0.28913119943721421</c:v>
                </c:pt>
                <c:pt idx="2">
                  <c:v>0.2883677652397944</c:v>
                </c:pt>
                <c:pt idx="3">
                  <c:v>0.29113186798857743</c:v>
                </c:pt>
                <c:pt idx="4">
                  <c:v>0.29043272481406357</c:v>
                </c:pt>
                <c:pt idx="5">
                  <c:v>0.2915782861245268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092928"/>
        <c:axId val="202094464"/>
      </c:areaChart>
      <c:catAx>
        <c:axId val="2020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094464"/>
        <c:crosses val="autoZero"/>
        <c:auto val="1"/>
        <c:lblAlgn val="ctr"/>
        <c:lblOffset val="100"/>
        <c:noMultiLvlLbl val="0"/>
      </c:catAx>
      <c:valAx>
        <c:axId val="2020944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2092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1693941382327209"/>
          <c:y val="7.8497897690897184E-2"/>
          <c:w val="0.26639391951006125"/>
          <c:h val="0.83816358588322004"/>
        </c:manualLayout>
      </c:layout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Figur 2A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OUTPUT_Stilinger!$A$20</c:f>
              <c:strCache>
                <c:ptCount val="1"/>
                <c:pt idx="0">
                  <c:v>0% til 20%</c:v>
                </c:pt>
              </c:strCache>
            </c:strRef>
          </c:tx>
          <c:marker>
            <c:symbol val="none"/>
          </c:marker>
          <c:cat>
            <c:numRef>
              <c:f>OUTPUT_Stilinger!$B$19:$G$19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OUTPUT_Stilinger!$B$20:$G$20</c:f>
              <c:numCache>
                <c:formatCode>0.0\ %</c:formatCode>
                <c:ptCount val="6"/>
                <c:pt idx="0">
                  <c:v>0.46682013999999999</c:v>
                </c:pt>
                <c:pt idx="1">
                  <c:v>0.37538671099999998</c:v>
                </c:pt>
                <c:pt idx="2">
                  <c:v>0.38503557900000002</c:v>
                </c:pt>
                <c:pt idx="3">
                  <c:v>0.62684558300000004</c:v>
                </c:pt>
                <c:pt idx="4">
                  <c:v>0.53376826700000002</c:v>
                </c:pt>
                <c:pt idx="5">
                  <c:v>0.50548039899999997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OUTPUT_Stilinger!$A$21</c:f>
              <c:strCache>
                <c:ptCount val="1"/>
                <c:pt idx="0">
                  <c:v>over 20% til 40%</c:v>
                </c:pt>
              </c:strCache>
            </c:strRef>
          </c:tx>
          <c:marker>
            <c:symbol val="none"/>
          </c:marker>
          <c:cat>
            <c:numRef>
              <c:f>OUTPUT_Stilinger!$B$19:$G$19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OUTPUT_Stilinger!$B$21:$G$21</c:f>
              <c:numCache>
                <c:formatCode>0.0\ %</c:formatCode>
                <c:ptCount val="6"/>
                <c:pt idx="0">
                  <c:v>0.283860628</c:v>
                </c:pt>
                <c:pt idx="1">
                  <c:v>0.22994540599999999</c:v>
                </c:pt>
                <c:pt idx="2">
                  <c:v>0.23405142100000001</c:v>
                </c:pt>
                <c:pt idx="3">
                  <c:v>0.31458784000000001</c:v>
                </c:pt>
                <c:pt idx="4">
                  <c:v>0.29185393599999998</c:v>
                </c:pt>
                <c:pt idx="5">
                  <c:v>0.27194161900000002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OUTPUT_Stilinger!$A$22</c:f>
              <c:strCache>
                <c:ptCount val="1"/>
                <c:pt idx="0">
                  <c:v>over 40% til 50%</c:v>
                </c:pt>
              </c:strCache>
            </c:strRef>
          </c:tx>
          <c:marker>
            <c:symbol val="none"/>
          </c:marker>
          <c:cat>
            <c:numRef>
              <c:f>OUTPUT_Stilinger!$B$19:$G$19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OUTPUT_Stilinger!$B$22:$G$22</c:f>
              <c:numCache>
                <c:formatCode>0.0\ %</c:formatCode>
                <c:ptCount val="6"/>
                <c:pt idx="0">
                  <c:v>0.19040809</c:v>
                </c:pt>
                <c:pt idx="1">
                  <c:v>0.178116687</c:v>
                </c:pt>
                <c:pt idx="2">
                  <c:v>0.17340035200000001</c:v>
                </c:pt>
                <c:pt idx="3">
                  <c:v>0.18120570899999999</c:v>
                </c:pt>
                <c:pt idx="4">
                  <c:v>0.17075764199999999</c:v>
                </c:pt>
                <c:pt idx="5">
                  <c:v>0.157520985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OUTPUT_Stilinger!$A$23</c:f>
              <c:strCache>
                <c:ptCount val="1"/>
                <c:pt idx="0">
                  <c:v>over 50% til 60%</c:v>
                </c:pt>
              </c:strCache>
            </c:strRef>
          </c:tx>
          <c:marker>
            <c:symbol val="none"/>
          </c:marker>
          <c:cat>
            <c:numRef>
              <c:f>OUTPUT_Stilinger!$B$19:$G$19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OUTPUT_Stilinger!$B$23:$G$23</c:f>
              <c:numCache>
                <c:formatCode>0.0\ %</c:formatCode>
                <c:ptCount val="6"/>
                <c:pt idx="0">
                  <c:v>0.20065988900000001</c:v>
                </c:pt>
                <c:pt idx="1">
                  <c:v>0.19018159000000001</c:v>
                </c:pt>
                <c:pt idx="2">
                  <c:v>0.19035285699999999</c:v>
                </c:pt>
                <c:pt idx="3">
                  <c:v>0.199012149</c:v>
                </c:pt>
                <c:pt idx="4">
                  <c:v>0.18763929700000001</c:v>
                </c:pt>
                <c:pt idx="5">
                  <c:v>0.180937292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OUTPUT_Stilinger!$A$24</c:f>
              <c:strCache>
                <c:ptCount val="1"/>
                <c:pt idx="0">
                  <c:v>over 60% til 70%</c:v>
                </c:pt>
              </c:strCache>
            </c:strRef>
          </c:tx>
          <c:marker>
            <c:symbol val="none"/>
          </c:marker>
          <c:cat>
            <c:numRef>
              <c:f>OUTPUT_Stilinger!$B$19:$G$19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OUTPUT_Stilinger!$B$24:$G$24</c:f>
              <c:numCache>
                <c:formatCode>0.0\ %</c:formatCode>
                <c:ptCount val="6"/>
                <c:pt idx="0">
                  <c:v>0.209920777</c:v>
                </c:pt>
                <c:pt idx="1">
                  <c:v>0.202889134</c:v>
                </c:pt>
                <c:pt idx="2">
                  <c:v>0.20273046</c:v>
                </c:pt>
                <c:pt idx="3">
                  <c:v>0.20924311800000001</c:v>
                </c:pt>
                <c:pt idx="4">
                  <c:v>0.207010202</c:v>
                </c:pt>
                <c:pt idx="5">
                  <c:v>0.199158419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OUTPUT_Stilinger!$A$25</c:f>
              <c:strCache>
                <c:ptCount val="1"/>
                <c:pt idx="0">
                  <c:v>over 70 til 80%</c:v>
                </c:pt>
              </c:strCache>
            </c:strRef>
          </c:tx>
          <c:marker>
            <c:symbol val="none"/>
          </c:marker>
          <c:cat>
            <c:numRef>
              <c:f>OUTPUT_Stilinger!$B$19:$G$19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OUTPUT_Stilinger!$B$25:$G$25</c:f>
              <c:numCache>
                <c:formatCode>0.0\ %</c:formatCode>
                <c:ptCount val="6"/>
                <c:pt idx="0">
                  <c:v>0.15331672499999999</c:v>
                </c:pt>
                <c:pt idx="1">
                  <c:v>0.15013971200000001</c:v>
                </c:pt>
                <c:pt idx="2">
                  <c:v>0.14832722500000001</c:v>
                </c:pt>
                <c:pt idx="3">
                  <c:v>0.15328072500000001</c:v>
                </c:pt>
                <c:pt idx="4">
                  <c:v>0.14973729599999999</c:v>
                </c:pt>
                <c:pt idx="5">
                  <c:v>0.14578543999999999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OUTPUT_Stilinger!$A$26</c:f>
              <c:strCache>
                <c:ptCount val="1"/>
                <c:pt idx="0">
                  <c:v>over 80% under 100%</c:v>
                </c:pt>
              </c:strCache>
            </c:strRef>
          </c:tx>
          <c:marker>
            <c:symbol val="none"/>
          </c:marker>
          <c:cat>
            <c:numRef>
              <c:f>OUTPUT_Stilinger!$B$19:$G$19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OUTPUT_Stilinger!$B$26:$G$26</c:f>
              <c:numCache>
                <c:formatCode>0.0\ %</c:formatCode>
                <c:ptCount val="6"/>
                <c:pt idx="0">
                  <c:v>0.154162254</c:v>
                </c:pt>
                <c:pt idx="1">
                  <c:v>0.151130925</c:v>
                </c:pt>
                <c:pt idx="2">
                  <c:v>0.15038194999999999</c:v>
                </c:pt>
                <c:pt idx="3">
                  <c:v>0.15892314599999999</c:v>
                </c:pt>
                <c:pt idx="4">
                  <c:v>0.156088849</c:v>
                </c:pt>
                <c:pt idx="5">
                  <c:v>0.15463647599999999</c:v>
                </c:pt>
              </c:numCache>
            </c:numRef>
          </c:val>
          <c:smooth val="1"/>
        </c:ser>
        <c:ser>
          <c:idx val="7"/>
          <c:order val="7"/>
          <c:tx>
            <c:strRef>
              <c:f>OUTPUT_Stilinger!$A$27</c:f>
              <c:strCache>
                <c:ptCount val="1"/>
                <c:pt idx="0">
                  <c:v>100% eller mer</c:v>
                </c:pt>
              </c:strCache>
            </c:strRef>
          </c:tx>
          <c:marker>
            <c:symbol val="none"/>
          </c:marker>
          <c:cat>
            <c:numRef>
              <c:f>OUTPUT_Stilinger!$B$19:$G$19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OUTPUT_Stilinger!$B$27:$G$27</c:f>
              <c:numCache>
                <c:formatCode>0.0\ %</c:formatCode>
                <c:ptCount val="6"/>
                <c:pt idx="0">
                  <c:v>6.2927034000000007E-2</c:v>
                </c:pt>
                <c:pt idx="1">
                  <c:v>6.3213892999999993E-2</c:v>
                </c:pt>
                <c:pt idx="2">
                  <c:v>6.2709711000000001E-2</c:v>
                </c:pt>
                <c:pt idx="3">
                  <c:v>6.2633289999999994E-2</c:v>
                </c:pt>
                <c:pt idx="4">
                  <c:v>5.9962717999999998E-2</c:v>
                </c:pt>
                <c:pt idx="5">
                  <c:v>6.1707243000000002E-2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40000"/>
        <c:axId val="202241536"/>
      </c:lineChart>
      <c:catAx>
        <c:axId val="20224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241536"/>
        <c:crosses val="autoZero"/>
        <c:auto val="1"/>
        <c:lblAlgn val="ctr"/>
        <c:lblOffset val="100"/>
        <c:noMultiLvlLbl val="0"/>
      </c:catAx>
      <c:valAx>
        <c:axId val="202241536"/>
        <c:scaling>
          <c:orientation val="minMax"/>
        </c:scaling>
        <c:delete val="0"/>
        <c:axPos val="l"/>
        <c:majorGridlines/>
        <c:numFmt formatCode="0.0\ %" sourceLinked="1"/>
        <c:majorTickMark val="out"/>
        <c:minorTickMark val="none"/>
        <c:tickLblPos val="nextTo"/>
        <c:crossAx val="20224000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2B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OUTPUT_Stilinger!$I$20</c:f>
              <c:strCache>
                <c:ptCount val="1"/>
                <c:pt idx="0">
                  <c:v>0% til 20%</c:v>
                </c:pt>
              </c:strCache>
            </c:strRef>
          </c:tx>
          <c:marker>
            <c:symbol val="none"/>
          </c:marker>
          <c:cat>
            <c:numRef>
              <c:f>OUTPUT_Stilinger!$J$19:$O$19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OUTPUT_Stilinger!$J$20:$O$20</c:f>
              <c:numCache>
                <c:formatCode>0.0</c:formatCode>
                <c:ptCount val="6"/>
                <c:pt idx="0">
                  <c:v>7.4184354533537995</c:v>
                </c:pt>
                <c:pt idx="1">
                  <c:v>5.9383577436055077</c:v>
                </c:pt>
                <c:pt idx="2">
                  <c:v>6.1399673648631552</c:v>
                </c:pt>
                <c:pt idx="3">
                  <c:v>10.008185471336411</c:v>
                </c:pt>
                <c:pt idx="4">
                  <c:v>8.9016689837175171</c:v>
                </c:pt>
                <c:pt idx="5">
                  <c:v>8.1915894216826377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OUTPUT_Stilinger!$I$21</c:f>
              <c:strCache>
                <c:ptCount val="1"/>
                <c:pt idx="0">
                  <c:v>over 20% til 40%</c:v>
                </c:pt>
              </c:strCache>
            </c:strRef>
          </c:tx>
          <c:marker>
            <c:symbol val="none"/>
          </c:marker>
          <c:cat>
            <c:numRef>
              <c:f>OUTPUT_Stilinger!$J$19:$O$19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OUTPUT_Stilinger!$J$21:$O$21</c:f>
              <c:numCache>
                <c:formatCode>0.0</c:formatCode>
                <c:ptCount val="6"/>
                <c:pt idx="0">
                  <c:v>4.5109487918976123</c:v>
                </c:pt>
                <c:pt idx="1">
                  <c:v>3.6375770433882315</c:v>
                </c:pt>
                <c:pt idx="2">
                  <c:v>3.73229946794046</c:v>
                </c:pt>
                <c:pt idx="3">
                  <c:v>5.0226938422043617</c:v>
                </c:pt>
                <c:pt idx="4">
                  <c:v>4.8672566176870102</c:v>
                </c:pt>
                <c:pt idx="5">
                  <c:v>4.4069643331820876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OUTPUT_Stilinger!$I$22</c:f>
              <c:strCache>
                <c:ptCount val="1"/>
                <c:pt idx="0">
                  <c:v>over 40% til 50%</c:v>
                </c:pt>
              </c:strCache>
            </c:strRef>
          </c:tx>
          <c:marker>
            <c:symbol val="none"/>
          </c:marker>
          <c:cat>
            <c:numRef>
              <c:f>OUTPUT_Stilinger!$J$19:$O$19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OUTPUT_Stilinger!$J$22:$O$22</c:f>
              <c:numCache>
                <c:formatCode>0.0</c:formatCode>
                <c:ptCount val="6"/>
                <c:pt idx="0">
                  <c:v>3.0258551515394796</c:v>
                </c:pt>
                <c:pt idx="1">
                  <c:v>2.81768260973897</c:v>
                </c:pt>
                <c:pt idx="2">
                  <c:v>2.7651275892500924</c:v>
                </c:pt>
                <c:pt idx="3">
                  <c:v>2.8931213576677837</c:v>
                </c:pt>
                <c:pt idx="4">
                  <c:v>2.8477301846123786</c:v>
                </c:pt>
                <c:pt idx="5">
                  <c:v>2.5527146788910988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OUTPUT_Stilinger!$I$23</c:f>
              <c:strCache>
                <c:ptCount val="1"/>
                <c:pt idx="0">
                  <c:v>over 50% til 60%</c:v>
                </c:pt>
              </c:strCache>
            </c:strRef>
          </c:tx>
          <c:marker>
            <c:symbol val="none"/>
          </c:marker>
          <c:cat>
            <c:numRef>
              <c:f>OUTPUT_Stilinger!$J$19:$O$19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OUTPUT_Stilinger!$J$23:$O$23</c:f>
              <c:numCache>
                <c:formatCode>0.0</c:formatCode>
                <c:ptCount val="6"/>
                <c:pt idx="0">
                  <c:v>3.1887708071542034</c:v>
                </c:pt>
                <c:pt idx="1">
                  <c:v>3.0085410180322234</c:v>
                </c:pt>
                <c:pt idx="2">
                  <c:v>3.0354606003526308</c:v>
                </c:pt>
                <c:pt idx="3">
                  <c:v>3.1774180950737221</c:v>
                </c:pt>
                <c:pt idx="4">
                  <c:v>3.1292660382739825</c:v>
                </c:pt>
                <c:pt idx="5">
                  <c:v>2.9321888842125063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OUTPUT_Stilinger!$I$24</c:f>
              <c:strCache>
                <c:ptCount val="1"/>
                <c:pt idx="0">
                  <c:v>over 60% til 70%</c:v>
                </c:pt>
              </c:strCache>
            </c:strRef>
          </c:tx>
          <c:marker>
            <c:symbol val="none"/>
          </c:marker>
          <c:cat>
            <c:numRef>
              <c:f>OUTPUT_Stilinger!$J$19:$O$19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OUTPUT_Stilinger!$J$24:$O$24</c:f>
              <c:numCache>
                <c:formatCode>0.0</c:formatCode>
                <c:ptCount val="6"/>
                <c:pt idx="0">
                  <c:v>3.3359394787302383</c:v>
                </c:pt>
                <c:pt idx="1">
                  <c:v>3.209565561798259</c:v>
                </c:pt>
                <c:pt idx="2">
                  <c:v>3.232839966365018</c:v>
                </c:pt>
                <c:pt idx="3">
                  <c:v>3.3407652384219322</c:v>
                </c:pt>
                <c:pt idx="4">
                  <c:v>3.4523151869133084</c:v>
                </c:pt>
                <c:pt idx="5">
                  <c:v>3.2274723244400985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OUTPUT_Stilinger!$I$25</c:f>
              <c:strCache>
                <c:ptCount val="1"/>
                <c:pt idx="0">
                  <c:v>over 70 til 80%</c:v>
                </c:pt>
              </c:strCache>
            </c:strRef>
          </c:tx>
          <c:marker>
            <c:symbol val="none"/>
          </c:marker>
          <c:cat>
            <c:numRef>
              <c:f>OUTPUT_Stilinger!$J$19:$O$19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OUTPUT_Stilinger!$J$25:$O$25</c:f>
              <c:numCache>
                <c:formatCode>0.0</c:formatCode>
                <c:ptCount val="6"/>
                <c:pt idx="0">
                  <c:v>2.4364206487151447</c:v>
                </c:pt>
                <c:pt idx="1">
                  <c:v>2.3751062444453472</c:v>
                </c:pt>
                <c:pt idx="2">
                  <c:v>2.3652991320594667</c:v>
                </c:pt>
                <c:pt idx="3">
                  <c:v>2.4472724488846112</c:v>
                </c:pt>
                <c:pt idx="4">
                  <c:v>2.4971732602247951</c:v>
                </c:pt>
                <c:pt idx="5">
                  <c:v>2.3625336818240279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OUTPUT_Stilinger!$I$26</c:f>
              <c:strCache>
                <c:ptCount val="1"/>
                <c:pt idx="0">
                  <c:v>over 80% under 100%</c:v>
                </c:pt>
              </c:strCache>
            </c:strRef>
          </c:tx>
          <c:marker>
            <c:symbol val="none"/>
          </c:marker>
          <c:cat>
            <c:numRef>
              <c:f>OUTPUT_Stilinger!$J$19:$O$19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OUTPUT_Stilinger!$J$26:$O$26</c:f>
              <c:numCache>
                <c:formatCode>0.0</c:formatCode>
                <c:ptCount val="6"/>
                <c:pt idx="0">
                  <c:v>2.4498573061619271</c:v>
                </c:pt>
                <c:pt idx="1">
                  <c:v>2.3907865475078398</c:v>
                </c:pt>
                <c:pt idx="2">
                  <c:v>2.3980647909539878</c:v>
                </c:pt>
                <c:pt idx="3">
                  <c:v>2.5373590625688034</c:v>
                </c:pt>
                <c:pt idx="4">
                  <c:v>2.6030982951773467</c:v>
                </c:pt>
                <c:pt idx="5">
                  <c:v>2.5059696152686644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OUTPUT_Stilinger!$I$27</c:f>
              <c:strCache>
                <c:ptCount val="1"/>
                <c:pt idx="0">
                  <c:v>100% eller mer</c:v>
                </c:pt>
              </c:strCache>
            </c:strRef>
          </c:tx>
          <c:marker>
            <c:symbol val="none"/>
          </c:marker>
          <c:cat>
            <c:numRef>
              <c:f>OUTPUT_Stilinger!$J$19:$O$19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OUTPUT_Stilinger!$J$27:$O$27</c:f>
              <c:numCache>
                <c:formatCode>0.0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136576"/>
        <c:axId val="202150656"/>
      </c:lineChart>
      <c:catAx>
        <c:axId val="20213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2150656"/>
        <c:crosses val="autoZero"/>
        <c:auto val="1"/>
        <c:lblAlgn val="ctr"/>
        <c:lblOffset val="100"/>
        <c:noMultiLvlLbl val="0"/>
      </c:catAx>
      <c:valAx>
        <c:axId val="202150656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crossAx val="202136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Gjennomsnittlig stillingsstørrelse (Fra tabell 1 til 4)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OUTPUT_Ansatte!$A$16</c:f>
              <c:strCache>
                <c:ptCount val="1"/>
                <c:pt idx="0">
                  <c:v>Gj.snitt. Stillingsstrørrelse (1)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OUTPUT_Ansatte!$B$16:$G$16</c:f>
              <c:numCache>
                <c:formatCode>0.0\ %</c:formatCode>
                <c:ptCount val="6"/>
                <c:pt idx="0">
                  <c:v>0.67829877100000002</c:v>
                </c:pt>
                <c:pt idx="1">
                  <c:v>0.67693313700000002</c:v>
                </c:pt>
                <c:pt idx="2">
                  <c:v>0.67775497299999998</c:v>
                </c:pt>
                <c:pt idx="3">
                  <c:v>0.68197916400000003</c:v>
                </c:pt>
                <c:pt idx="4">
                  <c:v>0.68038010299999996</c:v>
                </c:pt>
                <c:pt idx="5">
                  <c:v>0.69216723599999996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OUTPUT_Ansatte!$A$30</c:f>
              <c:strCache>
                <c:ptCount val="1"/>
                <c:pt idx="0">
                  <c:v>Gj.snitt. Stillingsstrørrelse (2)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OUTPUT_Ansatte!$B$30:$G$30</c:f>
              <c:numCache>
                <c:formatCode>0.0\ %</c:formatCode>
                <c:ptCount val="6"/>
                <c:pt idx="0">
                  <c:v>0.73464538400000001</c:v>
                </c:pt>
                <c:pt idx="1">
                  <c:v>0.732936692</c:v>
                </c:pt>
                <c:pt idx="2">
                  <c:v>0.733272645</c:v>
                </c:pt>
                <c:pt idx="3">
                  <c:v>0.73641422199999995</c:v>
                </c:pt>
                <c:pt idx="4">
                  <c:v>0.73039422499999995</c:v>
                </c:pt>
                <c:pt idx="5">
                  <c:v>0.74038085600000003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OUTPUT_Ansatte!$A$44</c:f>
              <c:strCache>
                <c:ptCount val="1"/>
                <c:pt idx="0">
                  <c:v>Gj.snitt. Stillingsstrørrelse (3)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OUTPUT_Ansatte!$B$44:$G$44</c:f>
              <c:numCache>
                <c:formatCode>0.0\ %</c:formatCode>
                <c:ptCount val="6"/>
                <c:pt idx="0">
                  <c:v>0.69989523726623304</c:v>
                </c:pt>
                <c:pt idx="1">
                  <c:v>0.69787533056103823</c:v>
                </c:pt>
                <c:pt idx="2">
                  <c:v>0.70050698308110426</c:v>
                </c:pt>
                <c:pt idx="3">
                  <c:v>0.70460206954039994</c:v>
                </c:pt>
                <c:pt idx="4">
                  <c:v>0.70498077683269411</c:v>
                </c:pt>
                <c:pt idx="5">
                  <c:v>0.71752436587495538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OUTPUT_Ansatte!$A$58</c:f>
              <c:strCache>
                <c:ptCount val="1"/>
                <c:pt idx="0">
                  <c:v>Gj.snitt. Stillingsstrørrelse (4)</c:v>
                </c:pt>
              </c:strCache>
            </c:strRef>
          </c:tx>
          <c:spPr>
            <a:ln>
              <a:solidFill>
                <a:srgbClr val="00FF00"/>
              </a:solidFill>
            </a:ln>
          </c:spPr>
          <c:marker>
            <c:symbol val="none"/>
          </c:marker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OUTPUT_Ansatte!$B$58:$G$58</c:f>
              <c:numCache>
                <c:formatCode>0.0\ %</c:formatCode>
                <c:ptCount val="6"/>
                <c:pt idx="0">
                  <c:v>0.75721147855412352</c:v>
                </c:pt>
                <c:pt idx="1">
                  <c:v>0.75484205963392714</c:v>
                </c:pt>
                <c:pt idx="2">
                  <c:v>0.75703411391558195</c:v>
                </c:pt>
                <c:pt idx="3">
                  <c:v>0.76001450071872356</c:v>
                </c:pt>
                <c:pt idx="4">
                  <c:v>0.75600389929573542</c:v>
                </c:pt>
                <c:pt idx="5">
                  <c:v>0.76672754900130313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385856"/>
        <c:axId val="201387392"/>
      </c:lineChart>
      <c:catAx>
        <c:axId val="20138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1387392"/>
        <c:crosses val="autoZero"/>
        <c:auto val="1"/>
        <c:lblAlgn val="ctr"/>
        <c:lblOffset val="100"/>
        <c:noMultiLvlLbl val="0"/>
      </c:catAx>
      <c:valAx>
        <c:axId val="201387392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numFmt formatCode="0.0\ %" sourceLinked="1"/>
        <c:majorTickMark val="out"/>
        <c:minorTickMark val="none"/>
        <c:tickLblPos val="nextTo"/>
        <c:crossAx val="201385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1A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OUTPUT_Ansatte!$A$7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OUTPUT_Ansatte!$B$7:$G$7</c:f>
              <c:numCache>
                <c:formatCode>_ * #,##0_ ;_ * \-#,##0_ ;_ * "-"??_ ;_ @_ </c:formatCode>
                <c:ptCount val="6"/>
                <c:pt idx="0">
                  <c:v>20884</c:v>
                </c:pt>
                <c:pt idx="1">
                  <c:v>22588</c:v>
                </c:pt>
                <c:pt idx="2">
                  <c:v>23702</c:v>
                </c:pt>
                <c:pt idx="3">
                  <c:v>23283</c:v>
                </c:pt>
                <c:pt idx="4">
                  <c:v>24886</c:v>
                </c:pt>
                <c:pt idx="5">
                  <c:v>24119</c:v>
                </c:pt>
              </c:numCache>
            </c:numRef>
          </c:val>
        </c:ser>
        <c:ser>
          <c:idx val="1"/>
          <c:order val="1"/>
          <c:tx>
            <c:strRef>
              <c:f>OUTPUT_Ansatte!$A$8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OUTPUT_Ansatte!$B$8:$G$8</c:f>
              <c:numCache>
                <c:formatCode>_ * #,##0_ ;_ * \-#,##0_ ;_ * "-"??_ ;_ @_ </c:formatCode>
                <c:ptCount val="6"/>
                <c:pt idx="0">
                  <c:v>18667</c:v>
                </c:pt>
                <c:pt idx="1">
                  <c:v>19487</c:v>
                </c:pt>
                <c:pt idx="2">
                  <c:v>20068</c:v>
                </c:pt>
                <c:pt idx="3">
                  <c:v>20123</c:v>
                </c:pt>
                <c:pt idx="4">
                  <c:v>21002</c:v>
                </c:pt>
                <c:pt idx="5">
                  <c:v>20207</c:v>
                </c:pt>
              </c:numCache>
            </c:numRef>
          </c:val>
        </c:ser>
        <c:ser>
          <c:idx val="2"/>
          <c:order val="2"/>
          <c:tx>
            <c:strRef>
              <c:f>OUTPUT_Ansatte!$A$9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OUTPUT_Ansatte!$B$9:$G$9</c:f>
              <c:numCache>
                <c:formatCode>_ * #,##0_ ;_ * \-#,##0_ ;_ * "-"??_ ;_ @_ </c:formatCode>
                <c:ptCount val="6"/>
                <c:pt idx="0">
                  <c:v>23886</c:v>
                </c:pt>
                <c:pt idx="1">
                  <c:v>22762</c:v>
                </c:pt>
                <c:pt idx="2">
                  <c:v>22661</c:v>
                </c:pt>
                <c:pt idx="3">
                  <c:v>22379</c:v>
                </c:pt>
                <c:pt idx="4">
                  <c:v>22175</c:v>
                </c:pt>
                <c:pt idx="5">
                  <c:v>21328</c:v>
                </c:pt>
              </c:numCache>
            </c:numRef>
          </c:val>
        </c:ser>
        <c:ser>
          <c:idx val="3"/>
          <c:order val="3"/>
          <c:tx>
            <c:strRef>
              <c:f>OUTPUT_Ansatte!$A$10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OUTPUT_Ansatte!$B$10:$G$10</c:f>
              <c:numCache>
                <c:formatCode>_ * #,##0_ ;_ * \-#,##0_ ;_ * "-"??_ ;_ @_ </c:formatCode>
                <c:ptCount val="6"/>
                <c:pt idx="0">
                  <c:v>15144</c:v>
                </c:pt>
                <c:pt idx="1">
                  <c:v>15122</c:v>
                </c:pt>
                <c:pt idx="2">
                  <c:v>14927</c:v>
                </c:pt>
                <c:pt idx="3">
                  <c:v>14990</c:v>
                </c:pt>
                <c:pt idx="4">
                  <c:v>14801</c:v>
                </c:pt>
                <c:pt idx="5">
                  <c:v>14937</c:v>
                </c:pt>
              </c:numCache>
            </c:numRef>
          </c:val>
        </c:ser>
        <c:ser>
          <c:idx val="4"/>
          <c:order val="4"/>
          <c:tx>
            <c:strRef>
              <c:f>OUTPUT_Ansatte!$A$11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OUTPUT_Ansatte!$B$11:$G$11</c:f>
              <c:numCache>
                <c:formatCode>_ * #,##0_ ;_ * \-#,##0_ ;_ * "-"??_ ;_ @_ </c:formatCode>
                <c:ptCount val="6"/>
                <c:pt idx="0">
                  <c:v>13761</c:v>
                </c:pt>
                <c:pt idx="1">
                  <c:v>14086</c:v>
                </c:pt>
                <c:pt idx="2">
                  <c:v>14521</c:v>
                </c:pt>
                <c:pt idx="3">
                  <c:v>14949</c:v>
                </c:pt>
                <c:pt idx="4">
                  <c:v>15063</c:v>
                </c:pt>
                <c:pt idx="5">
                  <c:v>15195</c:v>
                </c:pt>
              </c:numCache>
            </c:numRef>
          </c:val>
        </c:ser>
        <c:ser>
          <c:idx val="5"/>
          <c:order val="5"/>
          <c:tx>
            <c:strRef>
              <c:f>OUTPUT_Ansatte!$A$12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OUTPUT_Ansatte!$B$12:$G$12</c:f>
              <c:numCache>
                <c:formatCode>_ * #,##0_ ;_ * \-#,##0_ ;_ * "-"??_ ;_ @_ </c:formatCode>
                <c:ptCount val="6"/>
                <c:pt idx="0">
                  <c:v>27997</c:v>
                </c:pt>
                <c:pt idx="1">
                  <c:v>28476</c:v>
                </c:pt>
                <c:pt idx="2">
                  <c:v>28571</c:v>
                </c:pt>
                <c:pt idx="3">
                  <c:v>28521</c:v>
                </c:pt>
                <c:pt idx="4">
                  <c:v>28554</c:v>
                </c:pt>
                <c:pt idx="5">
                  <c:v>29315</c:v>
                </c:pt>
              </c:numCache>
            </c:numRef>
          </c:val>
        </c:ser>
        <c:ser>
          <c:idx val="6"/>
          <c:order val="6"/>
          <c:tx>
            <c:strRef>
              <c:f>OUTPUT_Ansatte!$A$13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OUTPUT_Ansatte!$B$13:$G$13</c:f>
              <c:numCache>
                <c:formatCode>_ * #,##0_ ;_ * \-#,##0_ ;_ * "-"??_ ;_ @_ </c:formatCode>
                <c:ptCount val="6"/>
                <c:pt idx="0">
                  <c:v>17844</c:v>
                </c:pt>
                <c:pt idx="1">
                  <c:v>19200</c:v>
                </c:pt>
                <c:pt idx="2">
                  <c:v>19789</c:v>
                </c:pt>
                <c:pt idx="3">
                  <c:v>20631</c:v>
                </c:pt>
                <c:pt idx="4">
                  <c:v>21389</c:v>
                </c:pt>
                <c:pt idx="5">
                  <c:v>22601</c:v>
                </c:pt>
              </c:numCache>
            </c:numRef>
          </c:val>
        </c:ser>
        <c:ser>
          <c:idx val="7"/>
          <c:order val="7"/>
          <c:tx>
            <c:strRef>
              <c:f>OUTPUT_Ansatte!$A$14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OUTPUT_Ansatte!$B$6:$G$6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OUTPUT_Ansatte!$B$14:$G$14</c:f>
              <c:numCache>
                <c:formatCode>_ * #,##0_ ;_ * \-#,##0_ ;_ * "-"??_ ;_ @_ </c:formatCode>
                <c:ptCount val="6"/>
                <c:pt idx="0">
                  <c:v>58483</c:v>
                </c:pt>
                <c:pt idx="1">
                  <c:v>59833</c:v>
                </c:pt>
                <c:pt idx="2">
                  <c:v>62398</c:v>
                </c:pt>
                <c:pt idx="3">
                  <c:v>63866</c:v>
                </c:pt>
                <c:pt idx="4">
                  <c:v>66002</c:v>
                </c:pt>
                <c:pt idx="5">
                  <c:v>70001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240320"/>
        <c:axId val="217241856"/>
      </c:areaChart>
      <c:catAx>
        <c:axId val="21724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241856"/>
        <c:crosses val="autoZero"/>
        <c:auto val="1"/>
        <c:lblAlgn val="ctr"/>
        <c:lblOffset val="100"/>
        <c:noMultiLvlLbl val="0"/>
      </c:catAx>
      <c:valAx>
        <c:axId val="217241856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out"/>
        <c:minorTickMark val="none"/>
        <c:tickLblPos val="nextTo"/>
        <c:crossAx val="217240320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 1B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OUTPUT_Ansatte!$I$7</c:f>
              <c:strCache>
                <c:ptCount val="1"/>
                <c:pt idx="0">
                  <c:v>0% til 20%</c:v>
                </c:pt>
              </c:strCache>
            </c:strRef>
          </c:tx>
          <c:cat>
            <c:numRef>
              <c:f>OUTPUT_Ansatte!$J$6:$O$6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OUTPUT_Ansatte!$J$7:$O$7</c:f>
              <c:numCache>
                <c:formatCode>0.0\ %</c:formatCode>
                <c:ptCount val="6"/>
                <c:pt idx="0">
                  <c:v>0.10619019047522195</c:v>
                </c:pt>
                <c:pt idx="1">
                  <c:v>0.11206922214394158</c:v>
                </c:pt>
                <c:pt idx="2">
                  <c:v>0.11470356228555389</c:v>
                </c:pt>
                <c:pt idx="3">
                  <c:v>0.11153960391296433</c:v>
                </c:pt>
                <c:pt idx="4">
                  <c:v>0.11635931772275006</c:v>
                </c:pt>
                <c:pt idx="5">
                  <c:v>0.11078855137503847</c:v>
                </c:pt>
              </c:numCache>
            </c:numRef>
          </c:val>
        </c:ser>
        <c:ser>
          <c:idx val="1"/>
          <c:order val="1"/>
          <c:tx>
            <c:strRef>
              <c:f>OUTPUT_Ansatte!$I$8</c:f>
              <c:strCache>
                <c:ptCount val="1"/>
                <c:pt idx="0">
                  <c:v>over 20% til 40%</c:v>
                </c:pt>
              </c:strCache>
            </c:strRef>
          </c:tx>
          <c:cat>
            <c:numRef>
              <c:f>OUTPUT_Ansatte!$J$6:$O$6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OUTPUT_Ansatte!$J$8:$O$8</c:f>
              <c:numCache>
                <c:formatCode>0.0\ %</c:formatCode>
                <c:ptCount val="6"/>
                <c:pt idx="0">
                  <c:v>9.4917270906003076E-2</c:v>
                </c:pt>
                <c:pt idx="1">
                  <c:v>9.6683767129404533E-2</c:v>
                </c:pt>
                <c:pt idx="2">
                  <c:v>9.7117166819107897E-2</c:v>
                </c:pt>
                <c:pt idx="3">
                  <c:v>9.6401299211466784E-2</c:v>
                </c:pt>
                <c:pt idx="4">
                  <c:v>9.8198922720131671E-2</c:v>
                </c:pt>
                <c:pt idx="5">
                  <c:v>9.2819115951548667E-2</c:v>
                </c:pt>
              </c:numCache>
            </c:numRef>
          </c:val>
        </c:ser>
        <c:ser>
          <c:idx val="2"/>
          <c:order val="2"/>
          <c:tx>
            <c:strRef>
              <c:f>OUTPUT_Ansatte!$I$9</c:f>
              <c:strCache>
                <c:ptCount val="1"/>
                <c:pt idx="0">
                  <c:v>over 40% til 50%</c:v>
                </c:pt>
              </c:strCache>
            </c:strRef>
          </c:tx>
          <c:cat>
            <c:numRef>
              <c:f>OUTPUT_Ansatte!$J$6:$O$6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OUTPUT_Ansatte!$J$9:$O$9</c:f>
              <c:numCache>
                <c:formatCode>0.0\ %</c:formatCode>
                <c:ptCount val="6"/>
                <c:pt idx="0">
                  <c:v>0.12145464899881017</c:v>
                </c:pt>
                <c:pt idx="1">
                  <c:v>0.11293251436339641</c:v>
                </c:pt>
                <c:pt idx="2">
                  <c:v>0.10966574234043273</c:v>
                </c:pt>
                <c:pt idx="3">
                  <c:v>0.10720889902367516</c:v>
                </c:pt>
                <c:pt idx="4">
                  <c:v>0.10368351163312636</c:v>
                </c:pt>
                <c:pt idx="5">
                  <c:v>9.7968333004138666E-2</c:v>
                </c:pt>
              </c:numCache>
            </c:numRef>
          </c:val>
        </c:ser>
        <c:ser>
          <c:idx val="3"/>
          <c:order val="3"/>
          <c:tx>
            <c:strRef>
              <c:f>OUTPUT_Ansatte!$I$10</c:f>
              <c:strCache>
                <c:ptCount val="1"/>
                <c:pt idx="0">
                  <c:v>over 50% til 60%</c:v>
                </c:pt>
              </c:strCache>
            </c:strRef>
          </c:tx>
          <c:cat>
            <c:numRef>
              <c:f>OUTPUT_Ansatte!$J$6:$O$6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OUTPUT_Ansatte!$J$10:$O$10</c:f>
              <c:numCache>
                <c:formatCode>0.0\ %</c:formatCode>
                <c:ptCount val="6"/>
                <c:pt idx="0">
                  <c:v>7.700365085983342E-2</c:v>
                </c:pt>
                <c:pt idx="1">
                  <c:v>7.502703989997718E-2</c:v>
                </c:pt>
                <c:pt idx="2">
                  <c:v>7.2237788972933217E-2</c:v>
                </c:pt>
                <c:pt idx="3">
                  <c:v>7.1811135277040555E-2</c:v>
                </c:pt>
                <c:pt idx="4">
                  <c:v>6.9204945013840058E-2</c:v>
                </c:pt>
                <c:pt idx="5">
                  <c:v>6.8611824366223706E-2</c:v>
                </c:pt>
              </c:numCache>
            </c:numRef>
          </c:val>
        </c:ser>
        <c:ser>
          <c:idx val="4"/>
          <c:order val="4"/>
          <c:tx>
            <c:strRef>
              <c:f>OUTPUT_Ansatte!$I$11</c:f>
              <c:strCache>
                <c:ptCount val="1"/>
                <c:pt idx="0">
                  <c:v>over 60% til 70%</c:v>
                </c:pt>
              </c:strCache>
            </c:strRef>
          </c:tx>
          <c:cat>
            <c:numRef>
              <c:f>OUTPUT_Ansatte!$J$6:$O$6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OUTPUT_Ansatte!$J$11:$O$11</c:f>
              <c:numCache>
                <c:formatCode>0.0\ %</c:formatCode>
                <c:ptCount val="6"/>
                <c:pt idx="0">
                  <c:v>6.9971423631944515E-2</c:v>
                </c:pt>
                <c:pt idx="1">
                  <c:v>6.9886978179544937E-2</c:v>
                </c:pt>
                <c:pt idx="2">
                  <c:v>7.0272990800292298E-2</c:v>
                </c:pt>
                <c:pt idx="3">
                  <c:v>7.1614720564141379E-2</c:v>
                </c:pt>
                <c:pt idx="4">
                  <c:v>7.0429976808558392E-2</c:v>
                </c:pt>
                <c:pt idx="5">
                  <c:v>6.9796925168693125E-2</c:v>
                </c:pt>
              </c:numCache>
            </c:numRef>
          </c:val>
        </c:ser>
        <c:ser>
          <c:idx val="5"/>
          <c:order val="5"/>
          <c:tx>
            <c:strRef>
              <c:f>OUTPUT_Ansatte!$I$12</c:f>
              <c:strCache>
                <c:ptCount val="1"/>
                <c:pt idx="0">
                  <c:v>over 70 til 80%</c:v>
                </c:pt>
              </c:strCache>
            </c:strRef>
          </c:tx>
          <c:cat>
            <c:numRef>
              <c:f>OUTPUT_Ansatte!$J$6:$O$6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OUTPUT_Ansatte!$J$12:$O$12</c:f>
              <c:numCache>
                <c:formatCode>0.0\ %</c:formatCode>
                <c:ptCount val="6"/>
                <c:pt idx="0">
                  <c:v>0.14235810968850743</c:v>
                </c:pt>
                <c:pt idx="1">
                  <c:v>0.14128223701836728</c:v>
                </c:pt>
                <c:pt idx="2">
                  <c:v>0.13826662214414651</c:v>
                </c:pt>
                <c:pt idx="3">
                  <c:v>0.13663278113652261</c:v>
                </c:pt>
                <c:pt idx="4">
                  <c:v>0.13350976284880675</c:v>
                </c:pt>
                <c:pt idx="5">
                  <c:v>0.134655930327097</c:v>
                </c:pt>
              </c:numCache>
            </c:numRef>
          </c:val>
        </c:ser>
        <c:ser>
          <c:idx val="6"/>
          <c:order val="6"/>
          <c:tx>
            <c:strRef>
              <c:f>OUTPUT_Ansatte!$I$13</c:f>
              <c:strCache>
                <c:ptCount val="1"/>
                <c:pt idx="0">
                  <c:v>over 80% under 100%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OUTPUT_Ansatte!$J$13:$O$13</c:f>
              <c:numCache>
                <c:formatCode>0.0\ %</c:formatCode>
                <c:ptCount val="6"/>
                <c:pt idx="0">
                  <c:v>9.073251095766427E-2</c:v>
                </c:pt>
                <c:pt idx="1">
                  <c:v>9.5259831112257762E-2</c:v>
                </c:pt>
                <c:pt idx="2">
                  <c:v>9.576697300096304E-2</c:v>
                </c:pt>
                <c:pt idx="3">
                  <c:v>9.8834925410315119E-2</c:v>
                </c:pt>
                <c:pt idx="4">
                  <c:v>0.10000841624897135</c:v>
                </c:pt>
                <c:pt idx="5">
                  <c:v>0.10381574897911375</c:v>
                </c:pt>
              </c:numCache>
            </c:numRef>
          </c:val>
        </c:ser>
        <c:ser>
          <c:idx val="7"/>
          <c:order val="7"/>
          <c:tx>
            <c:strRef>
              <c:f>OUTPUT_Ansatte!$I$14</c:f>
              <c:strCache>
                <c:ptCount val="1"/>
                <c:pt idx="0">
                  <c:v>100% eller mer</c:v>
                </c:pt>
              </c:strCache>
            </c:strRef>
          </c:tx>
          <c:spPr>
            <a:ln w="25400">
              <a:noFill/>
            </a:ln>
          </c:spPr>
          <c:cat>
            <c:numRef>
              <c:f>OUTPUT_Ansatte!$J$6:$O$6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OUTPUT_Ansatte!$J$14:$O$14</c:f>
              <c:numCache>
                <c:formatCode>0.0\ %</c:formatCode>
                <c:ptCount val="6"/>
                <c:pt idx="0">
                  <c:v>0.29737219448201518</c:v>
                </c:pt>
                <c:pt idx="1">
                  <c:v>0.29685841015311032</c:v>
                </c:pt>
                <c:pt idx="2">
                  <c:v>0.3019691536365704</c:v>
                </c:pt>
                <c:pt idx="3">
                  <c:v>0.30595663546387408</c:v>
                </c:pt>
                <c:pt idx="4">
                  <c:v>0.30860514700381536</c:v>
                </c:pt>
                <c:pt idx="5">
                  <c:v>0.32154357082814661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62432"/>
        <c:axId val="217363968"/>
      </c:areaChart>
      <c:catAx>
        <c:axId val="21736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7363968"/>
        <c:crosses val="autoZero"/>
        <c:auto val="1"/>
        <c:lblAlgn val="ctr"/>
        <c:lblOffset val="100"/>
        <c:noMultiLvlLbl val="0"/>
      </c:catAx>
      <c:valAx>
        <c:axId val="2173639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7362432"/>
        <c:crosses val="autoZero"/>
        <c:crossBetween val="midCat"/>
      </c:valAx>
    </c:plotArea>
    <c:legend>
      <c:legendPos val="r"/>
      <c:layout/>
      <c:overlay val="0"/>
    </c:legend>
    <c:plotVisOnly val="1"/>
    <c:dispBlanksAs val="zero"/>
    <c:showDLblsOverMax val="0"/>
  </c:chart>
  <c:txPr>
    <a:bodyPr/>
    <a:lstStyle/>
    <a:p>
      <a:pPr>
        <a:defRPr sz="9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1" dropStyle="combo" dx="16" fmlaLink="LOOKUP_Stillinger!$A$14" fmlaRange="LOOKUP_Stillinger!$B$2:$B$12" noThreeD="1" val="0"/>
</file>

<file path=xl/ctrlProps/ctrlProp2.xml><?xml version="1.0" encoding="utf-8"?>
<formControlPr xmlns="http://schemas.microsoft.com/office/spreadsheetml/2009/9/main" objectType="Drop" dropStyle="combo" dx="16" fmlaLink="#REF!" fmlaRange="#REF!" noThreeD="1" sel="0" val="0"/>
</file>

<file path=xl/ctrlProps/ctrlProp3.xml><?xml version="1.0" encoding="utf-8"?>
<formControlPr xmlns="http://schemas.microsoft.com/office/spreadsheetml/2009/9/main" objectType="Drop" dropStyle="combo" dx="16" fmlaLink="LOOKUP_Stillinger!$A$21" fmlaRange="LOOKUP_Stillinger!$B$18:$B$19" noThreeD="1" val="0"/>
</file>

<file path=xl/ctrlProps/ctrlProp4.xml><?xml version="1.0" encoding="utf-8"?>
<formControlPr xmlns="http://schemas.microsoft.com/office/spreadsheetml/2009/9/main" objectType="Drop" dropLines="11" dropStyle="combo" dx="16" fmlaLink="LOOKUP_Ansatte!$A$15" fmlaRange="LOOKUP_Ansatte!$B$3:$B$13" noThreeD="1" val="0"/>
</file>

<file path=xl/ctrlProps/ctrlProp5.xml><?xml version="1.0" encoding="utf-8"?>
<formControlPr xmlns="http://schemas.microsoft.com/office/spreadsheetml/2009/9/main" objectType="Drop" dropStyle="combo" dx="16" fmlaLink="LOOKUP_Ansatte!$C$15" fmlaRange="LOOKUP_Ansatte!$D$3:$D$4" noThreeD="1" val="0"/>
</file>

<file path=xl/ctrlProps/ctrlProp6.xml><?xml version="1.0" encoding="utf-8"?>
<formControlPr xmlns="http://schemas.microsoft.com/office/spreadsheetml/2009/9/main" objectType="Drop" dropLines="11" dropStyle="combo" dx="16" fmlaLink="LOOKUP_Sektorer!$A$14" fmlaRange="LOOKUP_Sektorer!$B$2:$B$12" noThreeD="1" val="0"/>
</file>

<file path=xl/ctrlProps/ctrlProp7.xml><?xml version="1.0" encoding="utf-8"?>
<formControlPr xmlns="http://schemas.microsoft.com/office/spreadsheetml/2009/9/main" objectType="Drop" dropStyle="combo" dx="16" fmlaLink="LOOKUP_Sektorer!$C$14" fmlaRange="LOOKUP_Sektorer!$D$2:$D$9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0</xdr:rowOff>
        </xdr:from>
        <xdr:to>
          <xdr:col>1</xdr:col>
          <xdr:colOff>0</xdr:colOff>
          <xdr:row>2</xdr:row>
          <xdr:rowOff>9525</xdr:rowOff>
        </xdr:to>
        <xdr:sp macro="" textlink="">
          <xdr:nvSpPr>
            <xdr:cNvPr id="23553" name="Drop Down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752475</xdr:colOff>
          <xdr:row>2</xdr:row>
          <xdr:rowOff>9525</xdr:rowOff>
        </xdr:to>
        <xdr:sp macro="" textlink="">
          <xdr:nvSpPr>
            <xdr:cNvPr id="23554" name="Drop Down 2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0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23555" name="Drop Down 3" hidden="1">
              <a:extLst>
                <a:ext uri="{63B3BB69-23CF-44E3-9099-C40C66FF867C}">
                  <a14:compatExt spid="_x0000_s23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15</xdr:col>
      <xdr:colOff>85725</xdr:colOff>
      <xdr:row>3</xdr:row>
      <xdr:rowOff>190500</xdr:rowOff>
    </xdr:from>
    <xdr:to>
      <xdr:col>21</xdr:col>
      <xdr:colOff>85725</xdr:colOff>
      <xdr:row>15</xdr:row>
      <xdr:rowOff>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85725</xdr:colOff>
      <xdr:row>30</xdr:row>
      <xdr:rowOff>4762</xdr:rowOff>
    </xdr:from>
    <xdr:to>
      <xdr:col>21</xdr:col>
      <xdr:colOff>85725</xdr:colOff>
      <xdr:row>41</xdr:row>
      <xdr:rowOff>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247650</xdr:colOff>
      <xdr:row>3</xdr:row>
      <xdr:rowOff>180975</xdr:rowOff>
    </xdr:from>
    <xdr:to>
      <xdr:col>27</xdr:col>
      <xdr:colOff>247650</xdr:colOff>
      <xdr:row>14</xdr:row>
      <xdr:rowOff>190500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247650</xdr:colOff>
      <xdr:row>29</xdr:row>
      <xdr:rowOff>185737</xdr:rowOff>
    </xdr:from>
    <xdr:to>
      <xdr:col>27</xdr:col>
      <xdr:colOff>247650</xdr:colOff>
      <xdr:row>41</xdr:row>
      <xdr:rowOff>19050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76200</xdr:colOff>
      <xdr:row>16</xdr:row>
      <xdr:rowOff>171449</xdr:rowOff>
    </xdr:from>
    <xdr:to>
      <xdr:col>21</xdr:col>
      <xdr:colOff>76200</xdr:colOff>
      <xdr:row>28</xdr:row>
      <xdr:rowOff>14286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247650</xdr:colOff>
      <xdr:row>16</xdr:row>
      <xdr:rowOff>180974</xdr:rowOff>
    </xdr:from>
    <xdr:to>
      <xdr:col>27</xdr:col>
      <xdr:colOff>247650</xdr:colOff>
      <xdr:row>28</xdr:row>
      <xdr:rowOff>4761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9525</xdr:rowOff>
        </xdr:from>
        <xdr:to>
          <xdr:col>0</xdr:col>
          <xdr:colOff>1838325</xdr:colOff>
          <xdr:row>2</xdr:row>
          <xdr:rowOff>9525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9525</xdr:rowOff>
        </xdr:from>
        <xdr:to>
          <xdr:col>2</xdr:col>
          <xdr:colOff>0</xdr:colOff>
          <xdr:row>2</xdr:row>
          <xdr:rowOff>9525</xdr:rowOff>
        </xdr:to>
        <xdr:sp macro="" textlink="">
          <xdr:nvSpPr>
            <xdr:cNvPr id="26626" name="Drop Down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161925</xdr:colOff>
      <xdr:row>58</xdr:row>
      <xdr:rowOff>71437</xdr:rowOff>
    </xdr:from>
    <xdr:to>
      <xdr:col>4</xdr:col>
      <xdr:colOff>66675</xdr:colOff>
      <xdr:row>72</xdr:row>
      <xdr:rowOff>147637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66675</xdr:colOff>
      <xdr:row>3</xdr:row>
      <xdr:rowOff>180975</xdr:rowOff>
    </xdr:from>
    <xdr:to>
      <xdr:col>21</xdr:col>
      <xdr:colOff>66675</xdr:colOff>
      <xdr:row>15</xdr:row>
      <xdr:rowOff>195262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209550</xdr:colOff>
      <xdr:row>3</xdr:row>
      <xdr:rowOff>200024</xdr:rowOff>
    </xdr:from>
    <xdr:to>
      <xdr:col>27</xdr:col>
      <xdr:colOff>209550</xdr:colOff>
      <xdr:row>16</xdr:row>
      <xdr:rowOff>4761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66675</xdr:colOff>
      <xdr:row>17</xdr:row>
      <xdr:rowOff>190500</xdr:rowOff>
    </xdr:from>
    <xdr:to>
      <xdr:col>21</xdr:col>
      <xdr:colOff>66675</xdr:colOff>
      <xdr:row>30</xdr:row>
      <xdr:rowOff>4762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209550</xdr:colOff>
      <xdr:row>17</xdr:row>
      <xdr:rowOff>190500</xdr:rowOff>
    </xdr:from>
    <xdr:to>
      <xdr:col>27</xdr:col>
      <xdr:colOff>209550</xdr:colOff>
      <xdr:row>30</xdr:row>
      <xdr:rowOff>4762</xdr:rowOff>
    </xdr:to>
    <xdr:graphicFrame macro="">
      <xdr:nvGraphicFramePr>
        <xdr:cNvPr id="11" name="Diagra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76200</xdr:colOff>
      <xdr:row>31</xdr:row>
      <xdr:rowOff>171450</xdr:rowOff>
    </xdr:from>
    <xdr:to>
      <xdr:col>21</xdr:col>
      <xdr:colOff>76200</xdr:colOff>
      <xdr:row>43</xdr:row>
      <xdr:rowOff>185737</xdr:rowOff>
    </xdr:to>
    <xdr:graphicFrame macro="">
      <xdr:nvGraphicFramePr>
        <xdr:cNvPr id="14" name="Diagram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209550</xdr:colOff>
      <xdr:row>31</xdr:row>
      <xdr:rowOff>171450</xdr:rowOff>
    </xdr:from>
    <xdr:to>
      <xdr:col>27</xdr:col>
      <xdr:colOff>209550</xdr:colOff>
      <xdr:row>43</xdr:row>
      <xdr:rowOff>185737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45</xdr:row>
      <xdr:rowOff>190500</xdr:rowOff>
    </xdr:from>
    <xdr:to>
      <xdr:col>21</xdr:col>
      <xdr:colOff>85725</xdr:colOff>
      <xdr:row>58</xdr:row>
      <xdr:rowOff>23812</xdr:rowOff>
    </xdr:to>
    <xdr:graphicFrame macro="">
      <xdr:nvGraphicFramePr>
        <xdr:cNvPr id="16" name="Diagra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200025</xdr:colOff>
      <xdr:row>45</xdr:row>
      <xdr:rowOff>161925</xdr:rowOff>
    </xdr:from>
    <xdr:to>
      <xdr:col>27</xdr:col>
      <xdr:colOff>200025</xdr:colOff>
      <xdr:row>58</xdr:row>
      <xdr:rowOff>14287</xdr:rowOff>
    </xdr:to>
    <xdr:graphicFrame macro="">
      <xdr:nvGraphicFramePr>
        <xdr:cNvPr id="17" name="Diagram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9525</xdr:rowOff>
        </xdr:from>
        <xdr:to>
          <xdr:col>0</xdr:col>
          <xdr:colOff>1905000</xdr:colOff>
          <xdr:row>2</xdr:row>
          <xdr:rowOff>19050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295275</xdr:colOff>
      <xdr:row>0</xdr:row>
      <xdr:rowOff>157161</xdr:rowOff>
    </xdr:from>
    <xdr:to>
      <xdr:col>11</xdr:col>
      <xdr:colOff>295275</xdr:colOff>
      <xdr:row>26</xdr:row>
      <xdr:rowOff>161924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400050</xdr:colOff>
      <xdr:row>0</xdr:row>
      <xdr:rowOff>157162</xdr:rowOff>
    </xdr:from>
    <xdr:to>
      <xdr:col>17</xdr:col>
      <xdr:colOff>400050</xdr:colOff>
      <xdr:row>26</xdr:row>
      <xdr:rowOff>171450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</xdr:row>
          <xdr:rowOff>9525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38913" name="Drop Down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</xdr:col>
      <xdr:colOff>381000</xdr:colOff>
      <xdr:row>0</xdr:row>
      <xdr:rowOff>171450</xdr:rowOff>
    </xdr:from>
    <xdr:to>
      <xdr:col>12</xdr:col>
      <xdr:colOff>123825</xdr:colOff>
      <xdr:row>27</xdr:row>
      <xdr:rowOff>33337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381000</xdr:colOff>
      <xdr:row>0</xdr:row>
      <xdr:rowOff>171450</xdr:rowOff>
    </xdr:from>
    <xdr:to>
      <xdr:col>19</xdr:col>
      <xdr:colOff>19050</xdr:colOff>
      <xdr:row>27</xdr:row>
      <xdr:rowOff>71437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9"/>
  <sheetViews>
    <sheetView topLeftCell="D1" zoomScale="90" zoomScaleNormal="90" workbookViewId="0">
      <selection activeCell="K1" sqref="K1"/>
    </sheetView>
  </sheetViews>
  <sheetFormatPr baseColWidth="10" defaultRowHeight="15" x14ac:dyDescent="0.25"/>
  <cols>
    <col min="1" max="1" width="19.28515625" style="31" customWidth="1"/>
    <col min="2" max="2" width="19.42578125" bestFit="1" customWidth="1"/>
    <col min="3" max="3" width="14" customWidth="1"/>
    <col min="4" max="4" width="19.85546875" bestFit="1" customWidth="1"/>
    <col min="5" max="10" width="10.85546875" bestFit="1" customWidth="1"/>
    <col min="12" max="21" width="11.42578125" style="52"/>
    <col min="23" max="23" width="19.42578125" bestFit="1" customWidth="1"/>
    <col min="24" max="24" width="7" bestFit="1" customWidth="1"/>
    <col min="25" max="25" width="19.85546875" bestFit="1" customWidth="1"/>
    <col min="26" max="31" width="10.85546875" bestFit="1" customWidth="1"/>
  </cols>
  <sheetData>
    <row r="1" spans="1:42" x14ac:dyDescent="0.25">
      <c r="A1" s="31">
        <v>1</v>
      </c>
      <c r="B1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  <c r="J1" s="33">
        <v>10</v>
      </c>
      <c r="K1" s="52">
        <v>1</v>
      </c>
      <c r="L1" s="52">
        <v>2</v>
      </c>
      <c r="M1" s="52">
        <v>3</v>
      </c>
      <c r="N1" s="52">
        <v>4</v>
      </c>
      <c r="O1" s="52">
        <v>5</v>
      </c>
      <c r="P1" s="52">
        <v>6</v>
      </c>
      <c r="Q1" s="52">
        <v>7</v>
      </c>
      <c r="R1" s="52">
        <v>8</v>
      </c>
      <c r="S1" s="52">
        <v>9</v>
      </c>
      <c r="T1" s="52">
        <v>10</v>
      </c>
      <c r="V1" s="33">
        <v>1</v>
      </c>
      <c r="W1" s="33">
        <v>2</v>
      </c>
      <c r="X1" s="33">
        <v>3</v>
      </c>
      <c r="Y1" s="33">
        <v>4</v>
      </c>
      <c r="Z1" s="33">
        <v>5</v>
      </c>
      <c r="AA1" s="33">
        <v>6</v>
      </c>
      <c r="AB1" s="33">
        <v>7</v>
      </c>
      <c r="AC1" s="33">
        <v>8</v>
      </c>
      <c r="AD1" s="33">
        <v>9</v>
      </c>
      <c r="AE1" s="33">
        <v>10</v>
      </c>
      <c r="AG1" s="74">
        <v>1</v>
      </c>
      <c r="AH1" s="74">
        <v>2</v>
      </c>
      <c r="AI1" s="74">
        <v>3</v>
      </c>
      <c r="AJ1" s="74">
        <v>4</v>
      </c>
      <c r="AK1" s="74">
        <v>5</v>
      </c>
      <c r="AL1" s="74">
        <v>6</v>
      </c>
      <c r="AM1" s="74">
        <v>7</v>
      </c>
      <c r="AN1" s="74">
        <v>8</v>
      </c>
      <c r="AO1" s="74">
        <v>9</v>
      </c>
      <c r="AP1" s="74">
        <v>10</v>
      </c>
    </row>
    <row r="2" spans="1:42" x14ac:dyDescent="0.25">
      <c r="A2" s="1" t="s">
        <v>61</v>
      </c>
      <c r="B2" s="1" t="s">
        <v>8</v>
      </c>
      <c r="C2" s="1" t="s">
        <v>22</v>
      </c>
      <c r="D2" s="1" t="s">
        <v>0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77</v>
      </c>
      <c r="K2" s="73" t="s">
        <v>61</v>
      </c>
      <c r="L2" s="73" t="s">
        <v>8</v>
      </c>
      <c r="M2" s="73" t="s">
        <v>22</v>
      </c>
      <c r="N2" s="73" t="s">
        <v>0</v>
      </c>
      <c r="O2" s="73" t="s">
        <v>24</v>
      </c>
      <c r="P2" s="73" t="s">
        <v>25</v>
      </c>
      <c r="Q2" s="73" t="s">
        <v>26</v>
      </c>
      <c r="R2" s="73" t="s">
        <v>27</v>
      </c>
      <c r="S2" s="73" t="s">
        <v>28</v>
      </c>
      <c r="T2" s="73" t="s">
        <v>77</v>
      </c>
      <c r="V2" s="9" t="s">
        <v>61</v>
      </c>
      <c r="W2" s="9" t="s">
        <v>8</v>
      </c>
      <c r="X2" s="9" t="s">
        <v>22</v>
      </c>
      <c r="Y2" s="9" t="s">
        <v>0</v>
      </c>
      <c r="Z2" s="9" t="s">
        <v>24</v>
      </c>
      <c r="AA2" s="9" t="s">
        <v>25</v>
      </c>
      <c r="AB2" s="9" t="s">
        <v>26</v>
      </c>
      <c r="AC2" s="9" t="s">
        <v>27</v>
      </c>
      <c r="AD2" s="9" t="s">
        <v>28</v>
      </c>
      <c r="AE2" s="9" t="s">
        <v>77</v>
      </c>
      <c r="AG2" s="8" t="s">
        <v>61</v>
      </c>
      <c r="AH2" s="8" t="s">
        <v>8</v>
      </c>
      <c r="AI2" s="8" t="s">
        <v>22</v>
      </c>
      <c r="AJ2" s="8" t="s">
        <v>0</v>
      </c>
      <c r="AK2" s="8" t="s">
        <v>23</v>
      </c>
      <c r="AL2" s="8" t="s">
        <v>24</v>
      </c>
      <c r="AM2" s="8" t="s">
        <v>25</v>
      </c>
      <c r="AN2" s="8" t="s">
        <v>26</v>
      </c>
      <c r="AO2" s="8" t="s">
        <v>27</v>
      </c>
      <c r="AP2" s="8" t="s">
        <v>28</v>
      </c>
    </row>
    <row r="3" spans="1:42" x14ac:dyDescent="0.25">
      <c r="A3" s="32" t="str">
        <f>B3&amp;C3&amp;D3</f>
        <v>0000  LANDETAlle stillinger0% til 20%</v>
      </c>
      <c r="B3" s="77" t="s">
        <v>59</v>
      </c>
      <c r="C3" s="77" t="s">
        <v>31</v>
      </c>
      <c r="D3" s="77" t="s">
        <v>64</v>
      </c>
      <c r="E3" s="78">
        <v>30610</v>
      </c>
      <c r="F3" s="78">
        <v>33334</v>
      </c>
      <c r="G3" s="78">
        <v>35086</v>
      </c>
      <c r="H3" s="78">
        <v>34918</v>
      </c>
      <c r="I3" s="78">
        <v>37809</v>
      </c>
      <c r="J3" s="78">
        <v>39856</v>
      </c>
      <c r="K3" s="53" t="str">
        <f>L3&amp;M3&amp;N3</f>
        <v>0000  LANDETAlle stillinger0% til 20%</v>
      </c>
      <c r="L3" s="99" t="s">
        <v>59</v>
      </c>
      <c r="M3" s="99" t="s">
        <v>31</v>
      </c>
      <c r="N3" s="99" t="s">
        <v>64</v>
      </c>
      <c r="O3" s="100">
        <v>0.46682013999999999</v>
      </c>
      <c r="P3" s="100">
        <v>0.37538671099999998</v>
      </c>
      <c r="Q3" s="100">
        <v>0.38503557900000002</v>
      </c>
      <c r="R3" s="100">
        <v>0.62684558300000004</v>
      </c>
      <c r="S3" s="100">
        <v>0.53376826700000002</v>
      </c>
      <c r="T3" s="100">
        <v>0.50548039899999997</v>
      </c>
      <c r="V3" s="32" t="str">
        <f>W3&amp;X3&amp;Y3</f>
        <v>0000  LANDETAlle stillinger0% til 20%</v>
      </c>
      <c r="W3" s="79" t="s">
        <v>59</v>
      </c>
      <c r="X3" s="79" t="s">
        <v>31</v>
      </c>
      <c r="Y3" s="79" t="s">
        <v>64</v>
      </c>
      <c r="Z3" s="80">
        <v>21375</v>
      </c>
      <c r="AA3" s="80">
        <v>23383</v>
      </c>
      <c r="AB3" s="80">
        <v>24540</v>
      </c>
      <c r="AC3" s="80">
        <v>24002</v>
      </c>
      <c r="AD3" s="80">
        <v>27624</v>
      </c>
      <c r="AE3" s="80">
        <v>29646</v>
      </c>
      <c r="AG3" s="75" t="str">
        <f>AH3&amp;AI3&amp;AJ3</f>
        <v/>
      </c>
      <c r="AH3" s="81"/>
      <c r="AI3" s="81"/>
      <c r="AJ3" s="81"/>
      <c r="AK3" s="82"/>
      <c r="AL3" s="82"/>
      <c r="AM3" s="82"/>
      <c r="AN3" s="82"/>
      <c r="AO3" s="82"/>
      <c r="AP3" s="82"/>
    </row>
    <row r="4" spans="1:42" x14ac:dyDescent="0.25">
      <c r="A4" s="32" t="str">
        <f t="shared" ref="A4:A67" si="0">B4&amp;C4&amp;D4</f>
        <v>0000  LANDETAlle stillingerover 20% til 40%</v>
      </c>
      <c r="B4" s="77" t="s">
        <v>59</v>
      </c>
      <c r="C4" s="77" t="s">
        <v>31</v>
      </c>
      <c r="D4" s="77" t="s">
        <v>60</v>
      </c>
      <c r="E4" s="78">
        <v>24869</v>
      </c>
      <c r="F4" s="78">
        <v>26288</v>
      </c>
      <c r="G4" s="78">
        <v>27255</v>
      </c>
      <c r="H4" s="78">
        <v>27243</v>
      </c>
      <c r="I4" s="78">
        <v>28413</v>
      </c>
      <c r="J4" s="78">
        <v>29515</v>
      </c>
      <c r="K4" s="75" t="str">
        <f t="shared" ref="K4:K67" si="1">L4&amp;M4&amp;N4</f>
        <v>0000  LANDETAlle stillingerover 20% til 40%</v>
      </c>
      <c r="L4" s="99" t="s">
        <v>59</v>
      </c>
      <c r="M4" s="99" t="s">
        <v>31</v>
      </c>
      <c r="N4" s="99" t="s">
        <v>60</v>
      </c>
      <c r="O4" s="100">
        <v>0.283860628</v>
      </c>
      <c r="P4" s="100">
        <v>0.22994540599999999</v>
      </c>
      <c r="Q4" s="100">
        <v>0.23405142100000001</v>
      </c>
      <c r="R4" s="100">
        <v>0.31458784000000001</v>
      </c>
      <c r="S4" s="100">
        <v>0.29185393599999998</v>
      </c>
      <c r="T4" s="100">
        <v>0.27194161900000002</v>
      </c>
      <c r="V4" s="34" t="str">
        <f t="shared" ref="V4:V67" si="2">W4&amp;X4&amp;Y4</f>
        <v>0000  LANDETAlle stillingerover 20% til 40%</v>
      </c>
      <c r="W4" s="79" t="s">
        <v>59</v>
      </c>
      <c r="X4" s="79" t="s">
        <v>31</v>
      </c>
      <c r="Y4" s="79" t="s">
        <v>60</v>
      </c>
      <c r="Z4" s="80">
        <v>22751</v>
      </c>
      <c r="AA4" s="80">
        <v>24286</v>
      </c>
      <c r="AB4" s="80">
        <v>25155</v>
      </c>
      <c r="AC4" s="80">
        <v>25513</v>
      </c>
      <c r="AD4" s="80">
        <v>27107</v>
      </c>
      <c r="AE4" s="80">
        <v>28416</v>
      </c>
      <c r="AG4" s="76" t="str">
        <f t="shared" ref="AG4:AG67" si="3">AH4&amp;AI4&amp;AJ4</f>
        <v/>
      </c>
      <c r="AH4" s="81"/>
      <c r="AI4" s="81"/>
      <c r="AJ4" s="81"/>
      <c r="AK4" s="82"/>
      <c r="AL4" s="82"/>
      <c r="AM4" s="82"/>
      <c r="AN4" s="82"/>
      <c r="AO4" s="82"/>
      <c r="AP4" s="82"/>
    </row>
    <row r="5" spans="1:42" x14ac:dyDescent="0.25">
      <c r="A5" s="32" t="str">
        <f t="shared" si="0"/>
        <v>0000  LANDETAlle stillingerover 40% til 50%</v>
      </c>
      <c r="B5" s="77" t="s">
        <v>59</v>
      </c>
      <c r="C5" s="77" t="s">
        <v>31</v>
      </c>
      <c r="D5" s="77" t="s">
        <v>1</v>
      </c>
      <c r="E5" s="78">
        <v>28550</v>
      </c>
      <c r="F5" s="78">
        <v>27738</v>
      </c>
      <c r="G5" s="78">
        <v>27767</v>
      </c>
      <c r="H5" s="78">
        <v>27241</v>
      </c>
      <c r="I5" s="78">
        <v>27196</v>
      </c>
      <c r="J5" s="78">
        <v>27616</v>
      </c>
      <c r="K5" s="75" t="str">
        <f t="shared" si="1"/>
        <v>0000  LANDETAlle stillingerover 40% til 50%</v>
      </c>
      <c r="L5" s="99" t="s">
        <v>59</v>
      </c>
      <c r="M5" s="99" t="s">
        <v>31</v>
      </c>
      <c r="N5" s="99" t="s">
        <v>1</v>
      </c>
      <c r="O5" s="100">
        <v>0.19040809</v>
      </c>
      <c r="P5" s="100">
        <v>0.178116687</v>
      </c>
      <c r="Q5" s="100">
        <v>0.17340035200000001</v>
      </c>
      <c r="R5" s="100">
        <v>0.18120570899999999</v>
      </c>
      <c r="S5" s="100">
        <v>0.17075764199999999</v>
      </c>
      <c r="T5" s="100">
        <v>0.157520985</v>
      </c>
      <c r="V5" s="34" t="str">
        <f t="shared" si="2"/>
        <v>0000  LANDETAlle stillingerover 40% til 50%</v>
      </c>
      <c r="W5" s="79" t="s">
        <v>59</v>
      </c>
      <c r="X5" s="79" t="s">
        <v>31</v>
      </c>
      <c r="Y5" s="79" t="s">
        <v>1</v>
      </c>
      <c r="Z5" s="80">
        <v>23059</v>
      </c>
      <c r="AA5" s="80">
        <v>23009</v>
      </c>
      <c r="AB5" s="80">
        <v>23512</v>
      </c>
      <c r="AC5" s="80">
        <v>23510</v>
      </c>
      <c r="AD5" s="80">
        <v>23242</v>
      </c>
      <c r="AE5" s="80">
        <v>23984</v>
      </c>
      <c r="AG5" s="76" t="str">
        <f t="shared" si="3"/>
        <v/>
      </c>
      <c r="AH5" s="81"/>
      <c r="AI5" s="81"/>
      <c r="AJ5" s="81"/>
      <c r="AK5" s="82"/>
      <c r="AL5" s="82"/>
      <c r="AM5" s="82"/>
      <c r="AN5" s="82"/>
      <c r="AO5" s="82"/>
      <c r="AP5" s="82"/>
    </row>
    <row r="6" spans="1:42" x14ac:dyDescent="0.25">
      <c r="A6" s="32" t="str">
        <f t="shared" si="0"/>
        <v>0000  LANDETAlle stillingerover 50% til 60%</v>
      </c>
      <c r="B6" s="77" t="s">
        <v>59</v>
      </c>
      <c r="C6" s="77" t="s">
        <v>31</v>
      </c>
      <c r="D6" s="77" t="s">
        <v>2</v>
      </c>
      <c r="E6" s="78">
        <v>16696</v>
      </c>
      <c r="F6" s="78">
        <v>16844</v>
      </c>
      <c r="G6" s="78">
        <v>16803</v>
      </c>
      <c r="H6" s="78">
        <v>17036</v>
      </c>
      <c r="I6" s="78">
        <v>16882</v>
      </c>
      <c r="J6" s="78">
        <v>17475</v>
      </c>
      <c r="K6" s="75" t="str">
        <f t="shared" si="1"/>
        <v>0000  LANDETAlle stillingerover 50% til 60%</v>
      </c>
      <c r="L6" s="99" t="s">
        <v>59</v>
      </c>
      <c r="M6" s="99" t="s">
        <v>31</v>
      </c>
      <c r="N6" s="99" t="s">
        <v>2</v>
      </c>
      <c r="O6" s="100">
        <v>0.20065988900000001</v>
      </c>
      <c r="P6" s="100">
        <v>0.19018159000000001</v>
      </c>
      <c r="Q6" s="100">
        <v>0.19035285699999999</v>
      </c>
      <c r="R6" s="100">
        <v>0.199012149</v>
      </c>
      <c r="S6" s="100">
        <v>0.18763929700000001</v>
      </c>
      <c r="T6" s="100">
        <v>0.180937292</v>
      </c>
      <c r="V6" s="34" t="str">
        <f t="shared" si="2"/>
        <v>0000  LANDETAlle stillingerover 50% til 60%</v>
      </c>
      <c r="W6" s="79" t="s">
        <v>59</v>
      </c>
      <c r="X6" s="79" t="s">
        <v>31</v>
      </c>
      <c r="Y6" s="79" t="s">
        <v>2</v>
      </c>
      <c r="Z6" s="80">
        <v>16853</v>
      </c>
      <c r="AA6" s="80">
        <v>16975</v>
      </c>
      <c r="AB6" s="80">
        <v>17259</v>
      </c>
      <c r="AC6" s="80">
        <v>17284</v>
      </c>
      <c r="AD6" s="80">
        <v>17190</v>
      </c>
      <c r="AE6" s="80">
        <v>17672</v>
      </c>
      <c r="AG6" s="76" t="str">
        <f t="shared" si="3"/>
        <v/>
      </c>
      <c r="AH6" s="81"/>
      <c r="AI6" s="81"/>
      <c r="AJ6" s="81"/>
      <c r="AK6" s="82"/>
      <c r="AL6" s="82"/>
      <c r="AM6" s="82"/>
      <c r="AN6" s="82"/>
      <c r="AO6" s="82"/>
      <c r="AP6" s="82"/>
    </row>
    <row r="7" spans="1:42" x14ac:dyDescent="0.25">
      <c r="A7" s="32" t="str">
        <f t="shared" si="0"/>
        <v>0000  LANDETAlle stillingerover 60% til 70%</v>
      </c>
      <c r="B7" s="77" t="s">
        <v>59</v>
      </c>
      <c r="C7" s="77" t="s">
        <v>31</v>
      </c>
      <c r="D7" s="77" t="s">
        <v>3</v>
      </c>
      <c r="E7" s="78">
        <v>13866</v>
      </c>
      <c r="F7" s="78">
        <v>14231</v>
      </c>
      <c r="G7" s="78">
        <v>14681</v>
      </c>
      <c r="H7" s="78">
        <v>15227</v>
      </c>
      <c r="I7" s="78">
        <v>15383</v>
      </c>
      <c r="J7" s="78">
        <v>15743</v>
      </c>
      <c r="K7" s="75" t="str">
        <f t="shared" si="1"/>
        <v>0000  LANDETAlle stillingerover 60% til 70%</v>
      </c>
      <c r="L7" s="99" t="s">
        <v>59</v>
      </c>
      <c r="M7" s="99" t="s">
        <v>31</v>
      </c>
      <c r="N7" s="99" t="s">
        <v>3</v>
      </c>
      <c r="O7" s="100">
        <v>0.209920777</v>
      </c>
      <c r="P7" s="100">
        <v>0.202889134</v>
      </c>
      <c r="Q7" s="100">
        <v>0.20273046</v>
      </c>
      <c r="R7" s="100">
        <v>0.20924311800000001</v>
      </c>
      <c r="S7" s="100">
        <v>0.207010202</v>
      </c>
      <c r="T7" s="100">
        <v>0.199158419</v>
      </c>
      <c r="V7" s="34" t="str">
        <f t="shared" si="2"/>
        <v>0000  LANDETAlle stillingerover 60% til 70%</v>
      </c>
      <c r="W7" s="79" t="s">
        <v>59</v>
      </c>
      <c r="X7" s="79" t="s">
        <v>31</v>
      </c>
      <c r="Y7" s="79" t="s">
        <v>3</v>
      </c>
      <c r="Z7" s="80">
        <v>14689</v>
      </c>
      <c r="AA7" s="80">
        <v>14911</v>
      </c>
      <c r="AB7" s="80">
        <v>15456</v>
      </c>
      <c r="AC7" s="80">
        <v>15844</v>
      </c>
      <c r="AD7" s="80">
        <v>15578</v>
      </c>
      <c r="AE7" s="80">
        <v>16007</v>
      </c>
      <c r="AG7" s="76" t="str">
        <f t="shared" si="3"/>
        <v/>
      </c>
      <c r="AH7" s="81"/>
      <c r="AI7" s="81"/>
      <c r="AJ7" s="81"/>
      <c r="AK7" s="82"/>
      <c r="AL7" s="82"/>
      <c r="AM7" s="82"/>
      <c r="AN7" s="82"/>
      <c r="AO7" s="82"/>
      <c r="AP7" s="82"/>
    </row>
    <row r="8" spans="1:42" x14ac:dyDescent="0.25">
      <c r="A8" s="32" t="str">
        <f t="shared" si="0"/>
        <v>0000  LANDETAlle stillingerover 70 til 80%</v>
      </c>
      <c r="B8" s="77" t="s">
        <v>59</v>
      </c>
      <c r="C8" s="77" t="s">
        <v>31</v>
      </c>
      <c r="D8" s="77" t="s">
        <v>4</v>
      </c>
      <c r="E8" s="78">
        <v>27660</v>
      </c>
      <c r="F8" s="78">
        <v>28238</v>
      </c>
      <c r="G8" s="78">
        <v>28333</v>
      </c>
      <c r="H8" s="78">
        <v>28263</v>
      </c>
      <c r="I8" s="78">
        <v>28291</v>
      </c>
      <c r="J8" s="78">
        <v>28860</v>
      </c>
      <c r="K8" s="75" t="str">
        <f t="shared" si="1"/>
        <v>0000  LANDETAlle stillingerover 70 til 80%</v>
      </c>
      <c r="L8" s="99" t="s">
        <v>59</v>
      </c>
      <c r="M8" s="99" t="s">
        <v>31</v>
      </c>
      <c r="N8" s="99" t="s">
        <v>4</v>
      </c>
      <c r="O8" s="100">
        <v>0.15331672499999999</v>
      </c>
      <c r="P8" s="100">
        <v>0.15013971200000001</v>
      </c>
      <c r="Q8" s="100">
        <v>0.14832722500000001</v>
      </c>
      <c r="R8" s="100">
        <v>0.15328072500000001</v>
      </c>
      <c r="S8" s="100">
        <v>0.14973729599999999</v>
      </c>
      <c r="T8" s="100">
        <v>0.14578543999999999</v>
      </c>
      <c r="V8" s="34" t="str">
        <f t="shared" si="2"/>
        <v>0000  LANDETAlle stillingerover 70 til 80%</v>
      </c>
      <c r="W8" s="79" t="s">
        <v>59</v>
      </c>
      <c r="X8" s="79" t="s">
        <v>31</v>
      </c>
      <c r="Y8" s="79" t="s">
        <v>4</v>
      </c>
      <c r="Z8" s="80">
        <v>26311</v>
      </c>
      <c r="AA8" s="80">
        <v>27067</v>
      </c>
      <c r="AB8" s="80">
        <v>27304</v>
      </c>
      <c r="AC8" s="80">
        <v>27579</v>
      </c>
      <c r="AD8" s="80">
        <v>27320</v>
      </c>
      <c r="AE8" s="80">
        <v>27491</v>
      </c>
      <c r="AG8" s="76" t="str">
        <f t="shared" si="3"/>
        <v/>
      </c>
      <c r="AH8" s="81"/>
      <c r="AI8" s="81"/>
      <c r="AJ8" s="81"/>
      <c r="AK8" s="82"/>
      <c r="AL8" s="82"/>
      <c r="AM8" s="82"/>
      <c r="AN8" s="82"/>
      <c r="AO8" s="82"/>
      <c r="AP8" s="82"/>
    </row>
    <row r="9" spans="1:42" x14ac:dyDescent="0.25">
      <c r="A9" s="32" t="str">
        <f t="shared" si="0"/>
        <v>0000  LANDETAlle stillingerover 80% under 100%</v>
      </c>
      <c r="B9" s="77" t="s">
        <v>59</v>
      </c>
      <c r="C9" s="77" t="s">
        <v>31</v>
      </c>
      <c r="D9" s="77" t="s">
        <v>5</v>
      </c>
      <c r="E9" s="78">
        <v>15470</v>
      </c>
      <c r="F9" s="78">
        <v>16672</v>
      </c>
      <c r="G9" s="78">
        <v>17656</v>
      </c>
      <c r="H9" s="78">
        <v>18096</v>
      </c>
      <c r="I9" s="78">
        <v>18642</v>
      </c>
      <c r="J9" s="78">
        <v>19306</v>
      </c>
      <c r="K9" s="75" t="str">
        <f t="shared" si="1"/>
        <v>0000  LANDETAlle stillingerover 80% under 100%</v>
      </c>
      <c r="L9" s="99" t="s">
        <v>59</v>
      </c>
      <c r="M9" s="99" t="s">
        <v>31</v>
      </c>
      <c r="N9" s="99" t="s">
        <v>5</v>
      </c>
      <c r="O9" s="100">
        <v>0.154162254</v>
      </c>
      <c r="P9" s="100">
        <v>0.151130925</v>
      </c>
      <c r="Q9" s="100">
        <v>0.15038194999999999</v>
      </c>
      <c r="R9" s="100">
        <v>0.15892314599999999</v>
      </c>
      <c r="S9" s="100">
        <v>0.156088849</v>
      </c>
      <c r="T9" s="100">
        <v>0.15463647599999999</v>
      </c>
      <c r="V9" s="34" t="str">
        <f t="shared" si="2"/>
        <v>0000  LANDETAlle stillingerover 80% under 100%</v>
      </c>
      <c r="W9" s="79" t="s">
        <v>59</v>
      </c>
      <c r="X9" s="79" t="s">
        <v>31</v>
      </c>
      <c r="Y9" s="79" t="s">
        <v>5</v>
      </c>
      <c r="Z9" s="80">
        <v>26906</v>
      </c>
      <c r="AA9" s="80">
        <v>28007</v>
      </c>
      <c r="AB9" s="80">
        <v>28913</v>
      </c>
      <c r="AC9" s="80">
        <v>29358</v>
      </c>
      <c r="AD9" s="80">
        <v>29851</v>
      </c>
      <c r="AE9" s="80">
        <v>30455</v>
      </c>
      <c r="AG9" s="76" t="str">
        <f t="shared" si="3"/>
        <v/>
      </c>
      <c r="AH9" s="81"/>
      <c r="AI9" s="81"/>
      <c r="AJ9" s="81"/>
      <c r="AK9" s="82"/>
      <c r="AL9" s="82"/>
      <c r="AM9" s="82"/>
      <c r="AN9" s="82"/>
      <c r="AO9" s="82"/>
      <c r="AP9" s="82"/>
    </row>
    <row r="10" spans="1:42" x14ac:dyDescent="0.25">
      <c r="A10" s="32" t="str">
        <f t="shared" si="0"/>
        <v>0000  LANDETAlle stillinger100% eller mer</v>
      </c>
      <c r="B10" s="77" t="s">
        <v>59</v>
      </c>
      <c r="C10" s="77" t="s">
        <v>31</v>
      </c>
      <c r="D10" s="77" t="s">
        <v>6</v>
      </c>
      <c r="E10" s="78">
        <v>57029</v>
      </c>
      <c r="F10" s="78">
        <v>58409</v>
      </c>
      <c r="G10" s="78">
        <v>60260</v>
      </c>
      <c r="H10" s="78">
        <v>62047</v>
      </c>
      <c r="I10" s="78">
        <v>64024</v>
      </c>
      <c r="J10" s="78">
        <v>66781</v>
      </c>
      <c r="K10" s="75" t="str">
        <f t="shared" si="1"/>
        <v>0000  LANDETAlle stillinger100% eller mer</v>
      </c>
      <c r="L10" s="99" t="s">
        <v>59</v>
      </c>
      <c r="M10" s="99" t="s">
        <v>31</v>
      </c>
      <c r="N10" s="99" t="s">
        <v>6</v>
      </c>
      <c r="O10" s="100">
        <v>6.2927034000000007E-2</v>
      </c>
      <c r="P10" s="100">
        <v>6.3213892999999993E-2</v>
      </c>
      <c r="Q10" s="100">
        <v>6.2709711000000001E-2</v>
      </c>
      <c r="R10" s="100">
        <v>6.2633289999999994E-2</v>
      </c>
      <c r="S10" s="100">
        <v>5.9962717999999998E-2</v>
      </c>
      <c r="T10" s="100">
        <v>6.1707243000000002E-2</v>
      </c>
      <c r="V10" s="34" t="str">
        <f t="shared" si="2"/>
        <v>0000  LANDETAlle stillinger100% eller mer</v>
      </c>
      <c r="W10" s="79" t="s">
        <v>59</v>
      </c>
      <c r="X10" s="79" t="s">
        <v>31</v>
      </c>
      <c r="Y10" s="79" t="s">
        <v>6</v>
      </c>
      <c r="Z10" s="80">
        <v>62806</v>
      </c>
      <c r="AA10" s="80">
        <v>64116</v>
      </c>
      <c r="AB10" s="80">
        <v>65702</v>
      </c>
      <c r="AC10" s="80">
        <v>66981</v>
      </c>
      <c r="AD10" s="80">
        <v>68728</v>
      </c>
      <c r="AE10" s="80">
        <v>71481</v>
      </c>
      <c r="AG10" s="76" t="str">
        <f t="shared" si="3"/>
        <v/>
      </c>
      <c r="AH10" s="81"/>
      <c r="AI10" s="81"/>
      <c r="AJ10" s="81"/>
      <c r="AK10" s="82"/>
      <c r="AL10" s="82"/>
      <c r="AM10" s="82"/>
      <c r="AN10" s="82"/>
      <c r="AO10" s="82"/>
      <c r="AP10" s="82"/>
    </row>
    <row r="11" spans="1:42" x14ac:dyDescent="0.25">
      <c r="A11" s="32" t="str">
        <f t="shared" si="0"/>
        <v>0000  LANDETTurnusstillinger0% til 20%</v>
      </c>
      <c r="B11" s="77" t="s">
        <v>59</v>
      </c>
      <c r="C11" s="77" t="s">
        <v>62</v>
      </c>
      <c r="D11" s="77" t="s">
        <v>64</v>
      </c>
      <c r="E11" s="78">
        <v>22752</v>
      </c>
      <c r="F11" s="78">
        <v>25296</v>
      </c>
      <c r="G11" s="78">
        <v>26713</v>
      </c>
      <c r="H11" s="78">
        <v>26844</v>
      </c>
      <c r="I11" s="78">
        <v>28986</v>
      </c>
      <c r="J11" s="78">
        <v>30463</v>
      </c>
      <c r="K11" s="75" t="str">
        <f t="shared" si="1"/>
        <v>0000  LANDETTurnusstillinger0% til 20%</v>
      </c>
      <c r="L11" s="99" t="s">
        <v>59</v>
      </c>
      <c r="M11" s="99" t="s">
        <v>62</v>
      </c>
      <c r="N11" s="99" t="s">
        <v>64</v>
      </c>
      <c r="O11" s="100">
        <v>0.61003260699999995</v>
      </c>
      <c r="P11" s="100">
        <v>0.48355484300000001</v>
      </c>
      <c r="Q11" s="100">
        <v>0.49393822100000001</v>
      </c>
      <c r="R11" s="100">
        <v>0.79848122399999999</v>
      </c>
      <c r="S11" s="100">
        <v>0.68475758399999997</v>
      </c>
      <c r="T11" s="100">
        <v>0.65115626999999998</v>
      </c>
      <c r="V11" s="34" t="str">
        <f t="shared" si="2"/>
        <v>0000  LANDETTurnusstillinger0% til 20%</v>
      </c>
      <c r="W11" s="79" t="s">
        <v>59</v>
      </c>
      <c r="X11" s="79" t="s">
        <v>62</v>
      </c>
      <c r="Y11" s="79" t="s">
        <v>64</v>
      </c>
      <c r="Z11" s="80">
        <v>14169</v>
      </c>
      <c r="AA11" s="80">
        <v>16003</v>
      </c>
      <c r="AB11" s="80">
        <v>16773</v>
      </c>
      <c r="AC11" s="80">
        <v>16558</v>
      </c>
      <c r="AD11" s="80">
        <v>19403</v>
      </c>
      <c r="AE11" s="80">
        <v>20856</v>
      </c>
      <c r="AG11" s="76" t="str">
        <f t="shared" si="3"/>
        <v/>
      </c>
      <c r="AH11" s="81"/>
      <c r="AI11" s="81"/>
      <c r="AJ11" s="81"/>
      <c r="AK11" s="82"/>
      <c r="AL11" s="82"/>
      <c r="AM11" s="82"/>
      <c r="AN11" s="82"/>
      <c r="AO11" s="82"/>
      <c r="AP11" s="82"/>
    </row>
    <row r="12" spans="1:42" x14ac:dyDescent="0.25">
      <c r="A12" s="32" t="str">
        <f t="shared" si="0"/>
        <v>0000  LANDETTurnusstillingerover 20% til 40%</v>
      </c>
      <c r="B12" s="77" t="s">
        <v>59</v>
      </c>
      <c r="C12" s="77" t="s">
        <v>62</v>
      </c>
      <c r="D12" s="77" t="s">
        <v>60</v>
      </c>
      <c r="E12" s="78">
        <v>16593</v>
      </c>
      <c r="F12" s="78">
        <v>18188</v>
      </c>
      <c r="G12" s="78">
        <v>18645</v>
      </c>
      <c r="H12" s="78">
        <v>18708</v>
      </c>
      <c r="I12" s="78">
        <v>19195</v>
      </c>
      <c r="J12" s="78">
        <v>20070</v>
      </c>
      <c r="K12" s="75" t="str">
        <f t="shared" si="1"/>
        <v>0000  LANDETTurnusstillingerover 20% til 40%</v>
      </c>
      <c r="L12" s="99" t="s">
        <v>59</v>
      </c>
      <c r="M12" s="99" t="s">
        <v>62</v>
      </c>
      <c r="N12" s="99" t="s">
        <v>60</v>
      </c>
      <c r="O12" s="100">
        <v>0.43662505800000001</v>
      </c>
      <c r="P12" s="100">
        <v>0.33906276000000002</v>
      </c>
      <c r="Q12" s="100">
        <v>0.351502329</v>
      </c>
      <c r="R12" s="100">
        <v>0.47215385300000001</v>
      </c>
      <c r="S12" s="100">
        <v>0.445675771</v>
      </c>
      <c r="T12" s="100">
        <v>0.41568338900000001</v>
      </c>
      <c r="V12" s="34" t="str">
        <f t="shared" si="2"/>
        <v>0000  LANDETTurnusstillingerover 20% til 40%</v>
      </c>
      <c r="W12" s="79" t="s">
        <v>59</v>
      </c>
      <c r="X12" s="79" t="s">
        <v>62</v>
      </c>
      <c r="Y12" s="79" t="s">
        <v>60</v>
      </c>
      <c r="Z12" s="80">
        <v>14798</v>
      </c>
      <c r="AA12" s="80">
        <v>16442</v>
      </c>
      <c r="AB12" s="80">
        <v>16882</v>
      </c>
      <c r="AC12" s="80">
        <v>17256</v>
      </c>
      <c r="AD12" s="80">
        <v>18181</v>
      </c>
      <c r="AE12" s="80">
        <v>19242</v>
      </c>
      <c r="AG12" s="76" t="str">
        <f t="shared" si="3"/>
        <v/>
      </c>
      <c r="AH12" s="81"/>
      <c r="AI12" s="81"/>
      <c r="AJ12" s="81"/>
      <c r="AK12" s="82"/>
      <c r="AL12" s="82"/>
      <c r="AM12" s="82"/>
      <c r="AN12" s="82"/>
      <c r="AO12" s="82"/>
      <c r="AP12" s="82"/>
    </row>
    <row r="13" spans="1:42" x14ac:dyDescent="0.25">
      <c r="A13" s="32" t="str">
        <f t="shared" si="0"/>
        <v>0000  LANDETTurnusstillingerover 40% til 50%</v>
      </c>
      <c r="B13" s="77" t="s">
        <v>59</v>
      </c>
      <c r="C13" s="77" t="s">
        <v>62</v>
      </c>
      <c r="D13" s="77" t="s">
        <v>1</v>
      </c>
      <c r="E13" s="78">
        <v>18037</v>
      </c>
      <c r="F13" s="78">
        <v>17875</v>
      </c>
      <c r="G13" s="78">
        <v>17551</v>
      </c>
      <c r="H13" s="78">
        <v>17086</v>
      </c>
      <c r="I13" s="78">
        <v>16540</v>
      </c>
      <c r="J13" s="78">
        <v>16295</v>
      </c>
      <c r="K13" s="75" t="str">
        <f t="shared" si="1"/>
        <v>0000  LANDETTurnusstillingerover 40% til 50%</v>
      </c>
      <c r="L13" s="99" t="s">
        <v>59</v>
      </c>
      <c r="M13" s="99" t="s">
        <v>62</v>
      </c>
      <c r="N13" s="99" t="s">
        <v>1</v>
      </c>
      <c r="O13" s="100">
        <v>0.29698341499999997</v>
      </c>
      <c r="P13" s="100">
        <v>0.27336374400000002</v>
      </c>
      <c r="Q13" s="100">
        <v>0.27090382899999998</v>
      </c>
      <c r="R13" s="100">
        <v>0.286128031</v>
      </c>
      <c r="S13" s="100">
        <v>0.278543812</v>
      </c>
      <c r="T13" s="100">
        <v>0.26624939800000003</v>
      </c>
      <c r="V13" s="34" t="str">
        <f t="shared" si="2"/>
        <v>0000  LANDETTurnusstillingerover 40% til 50%</v>
      </c>
      <c r="W13" s="79" t="s">
        <v>59</v>
      </c>
      <c r="X13" s="79" t="s">
        <v>62</v>
      </c>
      <c r="Y13" s="79" t="s">
        <v>1</v>
      </c>
      <c r="Z13" s="80">
        <v>13412</v>
      </c>
      <c r="AA13" s="80">
        <v>13839</v>
      </c>
      <c r="AB13" s="80">
        <v>13964</v>
      </c>
      <c r="AC13" s="80">
        <v>13991</v>
      </c>
      <c r="AD13" s="80">
        <v>13296</v>
      </c>
      <c r="AE13" s="80">
        <v>13366</v>
      </c>
      <c r="AG13" s="76" t="str">
        <f t="shared" si="3"/>
        <v/>
      </c>
      <c r="AH13" s="81"/>
      <c r="AI13" s="81"/>
      <c r="AJ13" s="81"/>
      <c r="AK13" s="82"/>
      <c r="AL13" s="82"/>
      <c r="AM13" s="82"/>
      <c r="AN13" s="82"/>
      <c r="AO13" s="82"/>
      <c r="AP13" s="82"/>
    </row>
    <row r="14" spans="1:42" x14ac:dyDescent="0.25">
      <c r="A14" s="32" t="str">
        <f t="shared" si="0"/>
        <v>0000  LANDETTurnusstillingerover 50% til 60%</v>
      </c>
      <c r="B14" s="77" t="s">
        <v>59</v>
      </c>
      <c r="C14" s="77" t="s">
        <v>62</v>
      </c>
      <c r="D14" s="77" t="s">
        <v>2</v>
      </c>
      <c r="E14" s="78">
        <v>11917</v>
      </c>
      <c r="F14" s="78">
        <v>12242</v>
      </c>
      <c r="G14" s="78">
        <v>12130</v>
      </c>
      <c r="H14" s="78">
        <v>12416</v>
      </c>
      <c r="I14" s="78">
        <v>11999</v>
      </c>
      <c r="J14" s="78">
        <v>12538</v>
      </c>
      <c r="K14" s="75" t="str">
        <f t="shared" si="1"/>
        <v>0000  LANDETTurnusstillingerover 50% til 60%</v>
      </c>
      <c r="L14" s="99" t="s">
        <v>59</v>
      </c>
      <c r="M14" s="99" t="s">
        <v>62</v>
      </c>
      <c r="N14" s="99" t="s">
        <v>2</v>
      </c>
      <c r="O14" s="100">
        <v>0.278986546</v>
      </c>
      <c r="P14" s="100">
        <v>0.26000732900000001</v>
      </c>
      <c r="Q14" s="100">
        <v>0.26174406</v>
      </c>
      <c r="R14" s="100">
        <v>0.27160947099999999</v>
      </c>
      <c r="S14" s="100">
        <v>0.26330619700000002</v>
      </c>
      <c r="T14" s="100">
        <v>0.251196013</v>
      </c>
      <c r="V14" s="34" t="str">
        <f t="shared" si="2"/>
        <v>0000  LANDETTurnusstillingerover 50% til 60%</v>
      </c>
      <c r="W14" s="79" t="s">
        <v>59</v>
      </c>
      <c r="X14" s="79" t="s">
        <v>62</v>
      </c>
      <c r="Y14" s="79" t="s">
        <v>2</v>
      </c>
      <c r="Z14" s="80">
        <v>11845</v>
      </c>
      <c r="AA14" s="80">
        <v>12219</v>
      </c>
      <c r="AB14" s="80">
        <v>12371</v>
      </c>
      <c r="AC14" s="80">
        <v>12455</v>
      </c>
      <c r="AD14" s="80">
        <v>12087</v>
      </c>
      <c r="AE14" s="80">
        <v>12460</v>
      </c>
      <c r="AG14" s="76" t="str">
        <f t="shared" si="3"/>
        <v/>
      </c>
      <c r="AH14" s="81"/>
      <c r="AI14" s="81"/>
      <c r="AJ14" s="81"/>
      <c r="AK14" s="82"/>
      <c r="AL14" s="82"/>
      <c r="AM14" s="82"/>
      <c r="AN14" s="82"/>
      <c r="AO14" s="82"/>
      <c r="AP14" s="82"/>
    </row>
    <row r="15" spans="1:42" x14ac:dyDescent="0.25">
      <c r="A15" s="32" t="str">
        <f t="shared" si="0"/>
        <v>0000  LANDETTurnusstillingerover 60% til 70%</v>
      </c>
      <c r="B15" s="77" t="s">
        <v>59</v>
      </c>
      <c r="C15" s="77" t="s">
        <v>62</v>
      </c>
      <c r="D15" s="77" t="s">
        <v>3</v>
      </c>
      <c r="E15" s="78">
        <v>11313</v>
      </c>
      <c r="F15" s="78">
        <v>11728</v>
      </c>
      <c r="G15" s="78">
        <v>12129</v>
      </c>
      <c r="H15" s="78">
        <v>12654</v>
      </c>
      <c r="I15" s="78">
        <v>12889</v>
      </c>
      <c r="J15" s="78">
        <v>13251</v>
      </c>
      <c r="K15" s="75" t="str">
        <f t="shared" si="1"/>
        <v>0000  LANDETTurnusstillingerover 60% til 70%</v>
      </c>
      <c r="L15" s="99" t="s">
        <v>59</v>
      </c>
      <c r="M15" s="99" t="s">
        <v>62</v>
      </c>
      <c r="N15" s="99" t="s">
        <v>3</v>
      </c>
      <c r="O15" s="100">
        <v>0.25432080400000001</v>
      </c>
      <c r="P15" s="100">
        <v>0.243253357</v>
      </c>
      <c r="Q15" s="100">
        <v>0.242343789</v>
      </c>
      <c r="R15" s="100">
        <v>0.249164358</v>
      </c>
      <c r="S15" s="100">
        <v>0.24575640100000001</v>
      </c>
      <c r="T15" s="100">
        <v>0.23535773300000001</v>
      </c>
      <c r="V15" s="34" t="str">
        <f t="shared" si="2"/>
        <v>0000  LANDETTurnusstillingerover 60% til 70%</v>
      </c>
      <c r="W15" s="79" t="s">
        <v>59</v>
      </c>
      <c r="X15" s="79" t="s">
        <v>62</v>
      </c>
      <c r="Y15" s="79" t="s">
        <v>3</v>
      </c>
      <c r="Z15" s="80">
        <v>11794</v>
      </c>
      <c r="AA15" s="80">
        <v>12162</v>
      </c>
      <c r="AB15" s="80">
        <v>12664</v>
      </c>
      <c r="AC15" s="80">
        <v>13012</v>
      </c>
      <c r="AD15" s="80">
        <v>12781</v>
      </c>
      <c r="AE15" s="80">
        <v>13297</v>
      </c>
      <c r="AG15" s="76" t="str">
        <f t="shared" si="3"/>
        <v/>
      </c>
      <c r="AH15" s="81"/>
      <c r="AI15" s="81"/>
      <c r="AJ15" s="81"/>
      <c r="AK15" s="82"/>
      <c r="AL15" s="82"/>
      <c r="AM15" s="82"/>
      <c r="AN15" s="82"/>
      <c r="AO15" s="82"/>
      <c r="AP15" s="82"/>
    </row>
    <row r="16" spans="1:42" x14ac:dyDescent="0.25">
      <c r="A16" s="32" t="str">
        <f t="shared" si="0"/>
        <v>0000  LANDETTurnusstillingerover 70 til 80%</v>
      </c>
      <c r="B16" s="77" t="s">
        <v>59</v>
      </c>
      <c r="C16" s="77" t="s">
        <v>62</v>
      </c>
      <c r="D16" s="77" t="s">
        <v>4</v>
      </c>
      <c r="E16" s="78">
        <v>20451</v>
      </c>
      <c r="F16" s="78">
        <v>20926</v>
      </c>
      <c r="G16" s="78">
        <v>20992</v>
      </c>
      <c r="H16" s="78">
        <v>21153</v>
      </c>
      <c r="I16" s="78">
        <v>21074</v>
      </c>
      <c r="J16" s="78">
        <v>21608</v>
      </c>
      <c r="K16" s="75" t="str">
        <f t="shared" si="1"/>
        <v>0000  LANDETTurnusstillingerover 70 til 80%</v>
      </c>
      <c r="L16" s="99" t="s">
        <v>59</v>
      </c>
      <c r="M16" s="99" t="s">
        <v>62</v>
      </c>
      <c r="N16" s="99" t="s">
        <v>4</v>
      </c>
      <c r="O16" s="100">
        <v>0.20556919300000001</v>
      </c>
      <c r="P16" s="100">
        <v>0.20020886900000001</v>
      </c>
      <c r="Q16" s="100">
        <v>0.19772213699999999</v>
      </c>
      <c r="R16" s="100">
        <v>0.20256758499999999</v>
      </c>
      <c r="S16" s="100">
        <v>0.19995918700000001</v>
      </c>
      <c r="T16" s="100">
        <v>0.19373315699999999</v>
      </c>
      <c r="V16" s="34" t="str">
        <f t="shared" si="2"/>
        <v>0000  LANDETTurnusstillingerover 70 til 80%</v>
      </c>
      <c r="W16" s="79" t="s">
        <v>59</v>
      </c>
      <c r="X16" s="79" t="s">
        <v>62</v>
      </c>
      <c r="Y16" s="79" t="s">
        <v>4</v>
      </c>
      <c r="Z16" s="80">
        <v>19204</v>
      </c>
      <c r="AA16" s="80">
        <v>19923</v>
      </c>
      <c r="AB16" s="80">
        <v>20092</v>
      </c>
      <c r="AC16" s="80">
        <v>20597</v>
      </c>
      <c r="AD16" s="80">
        <v>20193</v>
      </c>
      <c r="AE16" s="80">
        <v>20333</v>
      </c>
      <c r="AG16" s="76" t="str">
        <f t="shared" si="3"/>
        <v/>
      </c>
      <c r="AH16" s="81"/>
      <c r="AI16" s="81"/>
      <c r="AJ16" s="81"/>
      <c r="AK16" s="82"/>
      <c r="AL16" s="82"/>
      <c r="AM16" s="82"/>
      <c r="AN16" s="82"/>
      <c r="AO16" s="82"/>
      <c r="AP16" s="82"/>
    </row>
    <row r="17" spans="1:42" x14ac:dyDescent="0.25">
      <c r="A17" s="32" t="str">
        <f t="shared" si="0"/>
        <v>0000  LANDETTurnusstillingerover 80% under 100%</v>
      </c>
      <c r="B17" s="77" t="s">
        <v>59</v>
      </c>
      <c r="C17" s="77" t="s">
        <v>62</v>
      </c>
      <c r="D17" s="77" t="s">
        <v>5</v>
      </c>
      <c r="E17" s="78">
        <v>12712</v>
      </c>
      <c r="F17" s="78">
        <v>13851</v>
      </c>
      <c r="G17" s="78">
        <v>14327</v>
      </c>
      <c r="H17" s="78">
        <v>15168</v>
      </c>
      <c r="I17" s="78">
        <v>15795</v>
      </c>
      <c r="J17" s="78">
        <v>16541</v>
      </c>
      <c r="K17" s="75" t="str">
        <f t="shared" si="1"/>
        <v>0000  LANDETTurnusstillingerover 80% under 100%</v>
      </c>
      <c r="L17" s="99" t="s">
        <v>59</v>
      </c>
      <c r="M17" s="99" t="s">
        <v>62</v>
      </c>
      <c r="N17" s="99" t="s">
        <v>5</v>
      </c>
      <c r="O17" s="100">
        <v>0.18389266400000001</v>
      </c>
      <c r="P17" s="100">
        <v>0.17823135100000001</v>
      </c>
      <c r="Q17" s="100">
        <v>0.180554675</v>
      </c>
      <c r="R17" s="100">
        <v>0.18550023199999999</v>
      </c>
      <c r="S17" s="100">
        <v>0.18198076099999999</v>
      </c>
      <c r="T17" s="100">
        <v>0.17876710400000001</v>
      </c>
      <c r="V17" s="34" t="str">
        <f t="shared" si="2"/>
        <v>0000  LANDETTurnusstillingerover 80% under 100%</v>
      </c>
      <c r="W17" s="79" t="s">
        <v>59</v>
      </c>
      <c r="X17" s="79" t="s">
        <v>62</v>
      </c>
      <c r="Y17" s="79" t="s">
        <v>5</v>
      </c>
      <c r="Z17" s="80">
        <v>23304</v>
      </c>
      <c r="AA17" s="80">
        <v>24355</v>
      </c>
      <c r="AB17" s="80">
        <v>24744</v>
      </c>
      <c r="AC17" s="80">
        <v>25677</v>
      </c>
      <c r="AD17" s="80">
        <v>26311</v>
      </c>
      <c r="AE17" s="80">
        <v>26957</v>
      </c>
      <c r="AG17" s="76" t="str">
        <f t="shared" si="3"/>
        <v/>
      </c>
      <c r="AH17" s="81"/>
      <c r="AI17" s="81"/>
      <c r="AJ17" s="81"/>
      <c r="AK17" s="82"/>
      <c r="AL17" s="82"/>
      <c r="AM17" s="82"/>
      <c r="AN17" s="82"/>
      <c r="AO17" s="82"/>
      <c r="AP17" s="82"/>
    </row>
    <row r="18" spans="1:42" x14ac:dyDescent="0.25">
      <c r="A18" s="32" t="str">
        <f t="shared" si="0"/>
        <v>0000  LANDETTurnusstillinger100% eller mer</v>
      </c>
      <c r="B18" s="77" t="s">
        <v>59</v>
      </c>
      <c r="C18" s="77" t="s">
        <v>62</v>
      </c>
      <c r="D18" s="77" t="s">
        <v>6</v>
      </c>
      <c r="E18" s="78">
        <v>24577</v>
      </c>
      <c r="F18" s="78">
        <v>25085</v>
      </c>
      <c r="G18" s="78">
        <v>25897</v>
      </c>
      <c r="H18" s="78">
        <v>26401</v>
      </c>
      <c r="I18" s="78">
        <v>26789</v>
      </c>
      <c r="J18" s="78">
        <v>28235</v>
      </c>
      <c r="K18" s="75" t="str">
        <f t="shared" si="1"/>
        <v>0000  LANDETTurnusstillinger100% eller mer</v>
      </c>
      <c r="L18" s="99" t="s">
        <v>59</v>
      </c>
      <c r="M18" s="99" t="s">
        <v>62</v>
      </c>
      <c r="N18" s="99" t="s">
        <v>6</v>
      </c>
      <c r="O18" s="100">
        <v>0.14034635400000001</v>
      </c>
      <c r="P18" s="100">
        <v>0.14140805100000001</v>
      </c>
      <c r="Q18" s="100">
        <v>0.13977057200000001</v>
      </c>
      <c r="R18" s="100">
        <v>0.14219225299999999</v>
      </c>
      <c r="S18" s="100">
        <v>0.13893203100000001</v>
      </c>
      <c r="T18" s="100">
        <v>0.142199726</v>
      </c>
      <c r="V18" s="34" t="str">
        <f t="shared" si="2"/>
        <v>0000  LANDETTurnusstillinger100% eller mer</v>
      </c>
      <c r="W18" s="79" t="s">
        <v>59</v>
      </c>
      <c r="X18" s="79" t="s">
        <v>62</v>
      </c>
      <c r="Y18" s="79" t="s">
        <v>6</v>
      </c>
      <c r="Z18" s="80">
        <v>29826</v>
      </c>
      <c r="AA18" s="80">
        <v>30248</v>
      </c>
      <c r="AB18" s="80">
        <v>30894</v>
      </c>
      <c r="AC18" s="80">
        <v>30884</v>
      </c>
      <c r="AD18" s="80">
        <v>31015</v>
      </c>
      <c r="AE18" s="80">
        <v>32490</v>
      </c>
      <c r="AG18" s="76" t="str">
        <f t="shared" si="3"/>
        <v/>
      </c>
      <c r="AH18" s="81"/>
      <c r="AI18" s="81"/>
      <c r="AJ18" s="81"/>
      <c r="AK18" s="82"/>
      <c r="AL18" s="82"/>
      <c r="AM18" s="82"/>
      <c r="AN18" s="82"/>
      <c r="AO18" s="82"/>
      <c r="AP18" s="82"/>
    </row>
    <row r="19" spans="1:42" x14ac:dyDescent="0.25">
      <c r="A19" s="32" t="str">
        <f t="shared" si="0"/>
        <v>0001  UTVALGETAlle stillinger0% til 20%</v>
      </c>
      <c r="B19" s="77" t="s">
        <v>68</v>
      </c>
      <c r="C19" s="77" t="s">
        <v>31</v>
      </c>
      <c r="D19" s="77" t="s">
        <v>64</v>
      </c>
      <c r="E19" s="78">
        <v>606</v>
      </c>
      <c r="F19" s="78">
        <v>679</v>
      </c>
      <c r="G19" s="78">
        <v>642</v>
      </c>
      <c r="H19" s="78">
        <v>671</v>
      </c>
      <c r="I19" s="78">
        <v>925</v>
      </c>
      <c r="J19" s="78">
        <v>1032</v>
      </c>
      <c r="K19" s="75" t="str">
        <f t="shared" si="1"/>
        <v>0001  UTVALGETAlle stillinger0% til 20%</v>
      </c>
      <c r="L19" s="99" t="s">
        <v>68</v>
      </c>
      <c r="M19" s="99" t="s">
        <v>31</v>
      </c>
      <c r="N19" s="99" t="s">
        <v>64</v>
      </c>
      <c r="O19" s="100">
        <v>0.49619923300000002</v>
      </c>
      <c r="P19" s="100">
        <v>0.43458927600000002</v>
      </c>
      <c r="Q19" s="100">
        <v>0.42979130900000001</v>
      </c>
      <c r="R19" s="100">
        <v>0.68045364900000005</v>
      </c>
      <c r="S19" s="100">
        <v>0.54774458599999998</v>
      </c>
      <c r="T19" s="100">
        <v>0.49564193000000001</v>
      </c>
      <c r="V19" s="34" t="str">
        <f t="shared" si="2"/>
        <v>0001  UTVALGETAlle stillinger0% til 20%</v>
      </c>
      <c r="W19" s="79" t="s">
        <v>68</v>
      </c>
      <c r="X19" s="79" t="s">
        <v>31</v>
      </c>
      <c r="Y19" s="79" t="s">
        <v>64</v>
      </c>
      <c r="Z19" s="80">
        <v>391</v>
      </c>
      <c r="AA19" s="80">
        <v>438</v>
      </c>
      <c r="AB19" s="80">
        <v>437</v>
      </c>
      <c r="AC19" s="80">
        <v>437</v>
      </c>
      <c r="AD19" s="80">
        <v>720</v>
      </c>
      <c r="AE19" s="80">
        <v>808</v>
      </c>
      <c r="AG19" s="76" t="str">
        <f t="shared" si="3"/>
        <v/>
      </c>
      <c r="AH19" s="81"/>
      <c r="AI19" s="81"/>
      <c r="AJ19" s="81"/>
      <c r="AK19" s="82"/>
      <c r="AL19" s="82"/>
      <c r="AM19" s="82"/>
      <c r="AN19" s="82"/>
      <c r="AO19" s="82"/>
      <c r="AP19" s="82"/>
    </row>
    <row r="20" spans="1:42" x14ac:dyDescent="0.25">
      <c r="A20" s="32" t="str">
        <f t="shared" si="0"/>
        <v>0001  UTVALGETAlle stillingerover 20% til 40%</v>
      </c>
      <c r="B20" s="77" t="s">
        <v>68</v>
      </c>
      <c r="C20" s="77" t="s">
        <v>31</v>
      </c>
      <c r="D20" s="77" t="s">
        <v>60</v>
      </c>
      <c r="E20" s="78">
        <v>583</v>
      </c>
      <c r="F20" s="78">
        <v>631</v>
      </c>
      <c r="G20" s="78">
        <v>678</v>
      </c>
      <c r="H20" s="78">
        <v>657</v>
      </c>
      <c r="I20" s="78">
        <v>795</v>
      </c>
      <c r="J20" s="78">
        <v>877</v>
      </c>
      <c r="K20" s="75" t="str">
        <f t="shared" si="1"/>
        <v>0001  UTVALGETAlle stillingerover 20% til 40%</v>
      </c>
      <c r="L20" s="99" t="s">
        <v>68</v>
      </c>
      <c r="M20" s="99" t="s">
        <v>31</v>
      </c>
      <c r="N20" s="99" t="s">
        <v>60</v>
      </c>
      <c r="O20" s="100">
        <v>0.30221168399999998</v>
      </c>
      <c r="P20" s="100">
        <v>0.25405395400000003</v>
      </c>
      <c r="Q20" s="100">
        <v>0.25568756300000001</v>
      </c>
      <c r="R20" s="100">
        <v>0.35715982299999999</v>
      </c>
      <c r="S20" s="100">
        <v>0.34763091699999998</v>
      </c>
      <c r="T20" s="100">
        <v>0.324377951</v>
      </c>
      <c r="V20" s="34" t="str">
        <f t="shared" si="2"/>
        <v>0001  UTVALGETAlle stillingerover 20% til 40%</v>
      </c>
      <c r="W20" s="79" t="s">
        <v>68</v>
      </c>
      <c r="X20" s="79" t="s">
        <v>31</v>
      </c>
      <c r="Y20" s="79" t="s">
        <v>60</v>
      </c>
      <c r="Z20" s="80">
        <v>519</v>
      </c>
      <c r="AA20" s="80">
        <v>567</v>
      </c>
      <c r="AB20" s="80">
        <v>592</v>
      </c>
      <c r="AC20" s="80">
        <v>601</v>
      </c>
      <c r="AD20" s="80">
        <v>728</v>
      </c>
      <c r="AE20" s="80">
        <v>770</v>
      </c>
      <c r="AG20" s="76" t="str">
        <f t="shared" si="3"/>
        <v/>
      </c>
      <c r="AH20" s="81"/>
      <c r="AI20" s="81"/>
      <c r="AJ20" s="81"/>
      <c r="AK20" s="82"/>
      <c r="AL20" s="82"/>
      <c r="AM20" s="82"/>
      <c r="AN20" s="82"/>
      <c r="AO20" s="82"/>
      <c r="AP20" s="82"/>
    </row>
    <row r="21" spans="1:42" x14ac:dyDescent="0.25">
      <c r="A21" s="32" t="str">
        <f t="shared" si="0"/>
        <v>0001  UTVALGETAlle stillingerover 40% til 50%</v>
      </c>
      <c r="B21" s="77" t="s">
        <v>68</v>
      </c>
      <c r="C21" s="77" t="s">
        <v>31</v>
      </c>
      <c r="D21" s="77" t="s">
        <v>1</v>
      </c>
      <c r="E21" s="78">
        <v>731</v>
      </c>
      <c r="F21" s="78">
        <v>711</v>
      </c>
      <c r="G21" s="78">
        <v>688</v>
      </c>
      <c r="H21" s="78">
        <v>660</v>
      </c>
      <c r="I21" s="78">
        <v>657</v>
      </c>
      <c r="J21" s="78">
        <v>731</v>
      </c>
      <c r="K21" s="75" t="str">
        <f t="shared" si="1"/>
        <v>0001  UTVALGETAlle stillingerover 40% til 50%</v>
      </c>
      <c r="L21" s="99" t="s">
        <v>68</v>
      </c>
      <c r="M21" s="99" t="s">
        <v>31</v>
      </c>
      <c r="N21" s="99" t="s">
        <v>1</v>
      </c>
      <c r="O21" s="100">
        <v>0.21743215799999999</v>
      </c>
      <c r="P21" s="100">
        <v>0.205117887</v>
      </c>
      <c r="Q21" s="100">
        <v>0.185494349</v>
      </c>
      <c r="R21" s="100">
        <v>0.18672665099999999</v>
      </c>
      <c r="S21" s="100">
        <v>0.184518653</v>
      </c>
      <c r="T21" s="100">
        <v>0.16099477600000001</v>
      </c>
      <c r="V21" s="34" t="str">
        <f t="shared" si="2"/>
        <v>0001  UTVALGETAlle stillingerover 40% til 50%</v>
      </c>
      <c r="W21" s="79" t="s">
        <v>68</v>
      </c>
      <c r="X21" s="79" t="s">
        <v>31</v>
      </c>
      <c r="Y21" s="79" t="s">
        <v>1</v>
      </c>
      <c r="Z21" s="80">
        <v>559</v>
      </c>
      <c r="AA21" s="80">
        <v>543</v>
      </c>
      <c r="AB21" s="80">
        <v>572</v>
      </c>
      <c r="AC21" s="80">
        <v>561</v>
      </c>
      <c r="AD21" s="80">
        <v>567</v>
      </c>
      <c r="AE21" s="80">
        <v>635</v>
      </c>
      <c r="AG21" s="76" t="str">
        <f t="shared" si="3"/>
        <v/>
      </c>
      <c r="AH21" s="81"/>
      <c r="AI21" s="81"/>
      <c r="AJ21" s="81"/>
      <c r="AK21" s="82"/>
      <c r="AL21" s="82"/>
      <c r="AM21" s="82"/>
      <c r="AN21" s="82"/>
      <c r="AO21" s="82"/>
      <c r="AP21" s="82"/>
    </row>
    <row r="22" spans="1:42" x14ac:dyDescent="0.25">
      <c r="A22" s="32" t="str">
        <f t="shared" si="0"/>
        <v>0001  UTVALGETAlle stillingerover 50% til 60%</v>
      </c>
      <c r="B22" s="77" t="s">
        <v>68</v>
      </c>
      <c r="C22" s="77" t="s">
        <v>31</v>
      </c>
      <c r="D22" s="77" t="s">
        <v>2</v>
      </c>
      <c r="E22" s="78">
        <v>406</v>
      </c>
      <c r="F22" s="78">
        <v>410</v>
      </c>
      <c r="G22" s="78">
        <v>402</v>
      </c>
      <c r="H22" s="78">
        <v>390</v>
      </c>
      <c r="I22" s="78">
        <v>390</v>
      </c>
      <c r="J22" s="78">
        <v>439</v>
      </c>
      <c r="K22" s="75" t="str">
        <f t="shared" si="1"/>
        <v>0001  UTVALGETAlle stillingerover 50% til 60%</v>
      </c>
      <c r="L22" s="99" t="s">
        <v>68</v>
      </c>
      <c r="M22" s="99" t="s">
        <v>31</v>
      </c>
      <c r="N22" s="99" t="s">
        <v>2</v>
      </c>
      <c r="O22" s="100">
        <v>0.25853969399999999</v>
      </c>
      <c r="P22" s="100">
        <v>0.24024036400000001</v>
      </c>
      <c r="Q22" s="100">
        <v>0.242618049</v>
      </c>
      <c r="R22" s="100">
        <v>0.24362450099999999</v>
      </c>
      <c r="S22" s="100">
        <v>0.23858228000000001</v>
      </c>
      <c r="T22" s="100">
        <v>0.219693683</v>
      </c>
      <c r="V22" s="34" t="str">
        <f t="shared" si="2"/>
        <v>0001  UTVALGETAlle stillingerover 50% til 60%</v>
      </c>
      <c r="W22" s="79" t="s">
        <v>68</v>
      </c>
      <c r="X22" s="79" t="s">
        <v>31</v>
      </c>
      <c r="Y22" s="79" t="s">
        <v>2</v>
      </c>
      <c r="Z22" s="80">
        <v>357</v>
      </c>
      <c r="AA22" s="80">
        <v>382</v>
      </c>
      <c r="AB22" s="80">
        <v>378</v>
      </c>
      <c r="AC22" s="80">
        <v>361</v>
      </c>
      <c r="AD22" s="80">
        <v>380</v>
      </c>
      <c r="AE22" s="80">
        <v>424</v>
      </c>
      <c r="AG22" s="76" t="str">
        <f t="shared" si="3"/>
        <v/>
      </c>
      <c r="AH22" s="81"/>
      <c r="AI22" s="81"/>
      <c r="AJ22" s="81"/>
      <c r="AK22" s="82"/>
      <c r="AL22" s="82"/>
      <c r="AM22" s="82"/>
      <c r="AN22" s="82"/>
      <c r="AO22" s="82"/>
      <c r="AP22" s="82"/>
    </row>
    <row r="23" spans="1:42" x14ac:dyDescent="0.25">
      <c r="A23" s="32" t="str">
        <f t="shared" si="0"/>
        <v>0001  UTVALGETAlle stillingerover 60% til 70%</v>
      </c>
      <c r="B23" s="77" t="s">
        <v>68</v>
      </c>
      <c r="C23" s="77" t="s">
        <v>31</v>
      </c>
      <c r="D23" s="77" t="s">
        <v>3</v>
      </c>
      <c r="E23" s="78">
        <v>356</v>
      </c>
      <c r="F23" s="78">
        <v>366</v>
      </c>
      <c r="G23" s="78">
        <v>373</v>
      </c>
      <c r="H23" s="78">
        <v>392</v>
      </c>
      <c r="I23" s="78">
        <v>384</v>
      </c>
      <c r="J23" s="78">
        <v>451</v>
      </c>
      <c r="K23" s="75" t="str">
        <f t="shared" si="1"/>
        <v>0001  UTVALGETAlle stillingerover 60% til 70%</v>
      </c>
      <c r="L23" s="99" t="s">
        <v>68</v>
      </c>
      <c r="M23" s="99" t="s">
        <v>31</v>
      </c>
      <c r="N23" s="99" t="s">
        <v>3</v>
      </c>
      <c r="O23" s="100">
        <v>0.23611328200000001</v>
      </c>
      <c r="P23" s="100">
        <v>0.23562636200000001</v>
      </c>
      <c r="Q23" s="100">
        <v>0.23212867300000001</v>
      </c>
      <c r="R23" s="100">
        <v>0.228251129</v>
      </c>
      <c r="S23" s="100">
        <v>0.24371806300000001</v>
      </c>
      <c r="T23" s="100">
        <v>0.235041008</v>
      </c>
      <c r="V23" s="34" t="str">
        <f t="shared" si="2"/>
        <v>0001  UTVALGETAlle stillingerover 60% til 70%</v>
      </c>
      <c r="W23" s="79" t="s">
        <v>68</v>
      </c>
      <c r="X23" s="79" t="s">
        <v>31</v>
      </c>
      <c r="Y23" s="79" t="s">
        <v>3</v>
      </c>
      <c r="Z23" s="80">
        <v>400</v>
      </c>
      <c r="AA23" s="80">
        <v>354</v>
      </c>
      <c r="AB23" s="80">
        <v>373</v>
      </c>
      <c r="AC23" s="80">
        <v>398</v>
      </c>
      <c r="AD23" s="80">
        <v>366</v>
      </c>
      <c r="AE23" s="80">
        <v>442</v>
      </c>
      <c r="AG23" s="76" t="str">
        <f t="shared" si="3"/>
        <v/>
      </c>
      <c r="AH23" s="81"/>
      <c r="AI23" s="81"/>
      <c r="AJ23" s="81"/>
      <c r="AK23" s="82"/>
      <c r="AL23" s="82"/>
      <c r="AM23" s="82"/>
      <c r="AN23" s="82"/>
      <c r="AO23" s="82"/>
      <c r="AP23" s="82"/>
    </row>
    <row r="24" spans="1:42" x14ac:dyDescent="0.25">
      <c r="A24" s="32" t="str">
        <f t="shared" si="0"/>
        <v>0001  UTVALGETAlle stillingerover 70 til 80%</v>
      </c>
      <c r="B24" s="77" t="s">
        <v>68</v>
      </c>
      <c r="C24" s="77" t="s">
        <v>31</v>
      </c>
      <c r="D24" s="77" t="s">
        <v>4</v>
      </c>
      <c r="E24" s="78">
        <v>820</v>
      </c>
      <c r="F24" s="78">
        <v>798</v>
      </c>
      <c r="G24" s="78">
        <v>778</v>
      </c>
      <c r="H24" s="78">
        <v>741</v>
      </c>
      <c r="I24" s="78">
        <v>734</v>
      </c>
      <c r="J24" s="78">
        <v>769</v>
      </c>
      <c r="K24" s="75" t="str">
        <f t="shared" si="1"/>
        <v>0001  UTVALGETAlle stillingerover 70 til 80%</v>
      </c>
      <c r="L24" s="99" t="s">
        <v>68</v>
      </c>
      <c r="M24" s="99" t="s">
        <v>31</v>
      </c>
      <c r="N24" s="99" t="s">
        <v>4</v>
      </c>
      <c r="O24" s="100">
        <v>0.17439666700000001</v>
      </c>
      <c r="P24" s="100">
        <v>0.17619484699999999</v>
      </c>
      <c r="Q24" s="100">
        <v>0.17293739999999999</v>
      </c>
      <c r="R24" s="100">
        <v>0.16929692299999999</v>
      </c>
      <c r="S24" s="100">
        <v>0.17731883100000001</v>
      </c>
      <c r="T24" s="100">
        <v>0.17045159600000001</v>
      </c>
      <c r="V24" s="34" t="str">
        <f t="shared" si="2"/>
        <v>0001  UTVALGETAlle stillingerover 70 til 80%</v>
      </c>
      <c r="W24" s="79" t="s">
        <v>68</v>
      </c>
      <c r="X24" s="79" t="s">
        <v>31</v>
      </c>
      <c r="Y24" s="79" t="s">
        <v>4</v>
      </c>
      <c r="Z24" s="80">
        <v>721</v>
      </c>
      <c r="AA24" s="80">
        <v>747</v>
      </c>
      <c r="AB24" s="80">
        <v>722</v>
      </c>
      <c r="AC24" s="80">
        <v>721</v>
      </c>
      <c r="AD24" s="80">
        <v>679</v>
      </c>
      <c r="AE24" s="80">
        <v>743</v>
      </c>
      <c r="AG24" s="76" t="str">
        <f t="shared" si="3"/>
        <v/>
      </c>
      <c r="AH24" s="81"/>
      <c r="AI24" s="81"/>
      <c r="AJ24" s="81"/>
      <c r="AK24" s="82"/>
      <c r="AL24" s="82"/>
      <c r="AM24" s="82"/>
      <c r="AN24" s="82"/>
      <c r="AO24" s="82"/>
      <c r="AP24" s="82"/>
    </row>
    <row r="25" spans="1:42" x14ac:dyDescent="0.25">
      <c r="A25" s="32" t="str">
        <f t="shared" si="0"/>
        <v>0001  UTVALGETAlle stillingerover 80% under 100%</v>
      </c>
      <c r="B25" s="77" t="s">
        <v>68</v>
      </c>
      <c r="C25" s="77" t="s">
        <v>31</v>
      </c>
      <c r="D25" s="77" t="s">
        <v>5</v>
      </c>
      <c r="E25" s="78">
        <v>486</v>
      </c>
      <c r="F25" s="78">
        <v>499</v>
      </c>
      <c r="G25" s="78">
        <v>506</v>
      </c>
      <c r="H25" s="78">
        <v>512</v>
      </c>
      <c r="I25" s="78">
        <v>557</v>
      </c>
      <c r="J25" s="78">
        <v>578</v>
      </c>
      <c r="K25" s="75" t="str">
        <f t="shared" si="1"/>
        <v>0001  UTVALGETAlle stillingerover 80% under 100%</v>
      </c>
      <c r="L25" s="99" t="s">
        <v>68</v>
      </c>
      <c r="M25" s="99" t="s">
        <v>31</v>
      </c>
      <c r="N25" s="99" t="s">
        <v>5</v>
      </c>
      <c r="O25" s="100">
        <v>0.17489423200000001</v>
      </c>
      <c r="P25" s="100">
        <v>0.18111335000000001</v>
      </c>
      <c r="Q25" s="100">
        <v>0.17678195299999999</v>
      </c>
      <c r="R25" s="100">
        <v>0.175593162</v>
      </c>
      <c r="S25" s="100">
        <v>0.173303651</v>
      </c>
      <c r="T25" s="100">
        <v>0.17691452699999999</v>
      </c>
      <c r="V25" s="34" t="str">
        <f t="shared" si="2"/>
        <v>0001  UTVALGETAlle stillingerover 80% under 100%</v>
      </c>
      <c r="W25" s="79" t="s">
        <v>68</v>
      </c>
      <c r="X25" s="79" t="s">
        <v>31</v>
      </c>
      <c r="Y25" s="79" t="s">
        <v>5</v>
      </c>
      <c r="Z25" s="80">
        <v>953</v>
      </c>
      <c r="AA25" s="80">
        <v>964</v>
      </c>
      <c r="AB25" s="80">
        <v>919</v>
      </c>
      <c r="AC25" s="80">
        <v>886</v>
      </c>
      <c r="AD25" s="80">
        <v>928</v>
      </c>
      <c r="AE25" s="80">
        <v>963</v>
      </c>
      <c r="AG25" s="76" t="str">
        <f t="shared" si="3"/>
        <v/>
      </c>
      <c r="AH25" s="81"/>
      <c r="AI25" s="81"/>
      <c r="AJ25" s="81"/>
      <c r="AK25" s="82"/>
      <c r="AL25" s="82"/>
      <c r="AM25" s="82"/>
      <c r="AN25" s="82"/>
      <c r="AO25" s="82"/>
      <c r="AP25" s="82"/>
    </row>
    <row r="26" spans="1:42" x14ac:dyDescent="0.25">
      <c r="A26" s="32" t="str">
        <f t="shared" si="0"/>
        <v>0001  UTVALGETAlle stillinger100% eller mer</v>
      </c>
      <c r="B26" s="77" t="s">
        <v>68</v>
      </c>
      <c r="C26" s="77" t="s">
        <v>31</v>
      </c>
      <c r="D26" s="77" t="s">
        <v>6</v>
      </c>
      <c r="E26" s="78">
        <v>1510</v>
      </c>
      <c r="F26" s="78">
        <v>1620</v>
      </c>
      <c r="G26" s="78">
        <v>1726</v>
      </c>
      <c r="H26" s="78">
        <v>1709</v>
      </c>
      <c r="I26" s="78">
        <v>1782</v>
      </c>
      <c r="J26" s="78">
        <v>1966</v>
      </c>
      <c r="K26" s="75" t="str">
        <f t="shared" si="1"/>
        <v>0001  UTVALGETAlle stillinger100% eller mer</v>
      </c>
      <c r="L26" s="99" t="s">
        <v>68</v>
      </c>
      <c r="M26" s="99" t="s">
        <v>31</v>
      </c>
      <c r="N26" s="99" t="s">
        <v>6</v>
      </c>
      <c r="O26" s="100">
        <v>6.2215865000000002E-2</v>
      </c>
      <c r="P26" s="100">
        <v>6.3149776000000005E-2</v>
      </c>
      <c r="Q26" s="100">
        <v>6.3528943000000004E-2</v>
      </c>
      <c r="R26" s="100">
        <v>6.5881344999999994E-2</v>
      </c>
      <c r="S26" s="100">
        <v>6.4129228999999996E-2</v>
      </c>
      <c r="T26" s="100">
        <v>6.8056848000000003E-2</v>
      </c>
      <c r="V26" s="34" t="str">
        <f t="shared" si="2"/>
        <v>0001  UTVALGETAlle stillinger100% eller mer</v>
      </c>
      <c r="W26" s="79" t="s">
        <v>68</v>
      </c>
      <c r="X26" s="79" t="s">
        <v>31</v>
      </c>
      <c r="Y26" s="79" t="s">
        <v>6</v>
      </c>
      <c r="Z26" s="80">
        <v>1598</v>
      </c>
      <c r="AA26" s="80">
        <v>1719</v>
      </c>
      <c r="AB26" s="80">
        <v>1800</v>
      </c>
      <c r="AC26" s="80">
        <v>1767</v>
      </c>
      <c r="AD26" s="80">
        <v>1856</v>
      </c>
      <c r="AE26" s="80">
        <v>2058</v>
      </c>
      <c r="AG26" s="76" t="str">
        <f t="shared" si="3"/>
        <v/>
      </c>
      <c r="AH26" s="81"/>
      <c r="AI26" s="81"/>
      <c r="AJ26" s="81"/>
      <c r="AK26" s="82"/>
      <c r="AL26" s="82"/>
      <c r="AM26" s="82"/>
      <c r="AN26" s="82"/>
      <c r="AO26" s="82"/>
      <c r="AP26" s="82"/>
    </row>
    <row r="27" spans="1:42" x14ac:dyDescent="0.25">
      <c r="A27" s="32" t="str">
        <f t="shared" si="0"/>
        <v>0001  UTVALGETTurnusstillinger0% til 20%</v>
      </c>
      <c r="B27" s="77" t="s">
        <v>68</v>
      </c>
      <c r="C27" s="77" t="s">
        <v>62</v>
      </c>
      <c r="D27" s="77" t="s">
        <v>64</v>
      </c>
      <c r="E27" s="78">
        <v>417</v>
      </c>
      <c r="F27" s="78">
        <v>471</v>
      </c>
      <c r="G27" s="78">
        <v>411</v>
      </c>
      <c r="H27" s="78">
        <v>458</v>
      </c>
      <c r="I27" s="78">
        <v>686</v>
      </c>
      <c r="J27" s="78">
        <v>805</v>
      </c>
      <c r="K27" s="75" t="str">
        <f t="shared" si="1"/>
        <v>0001  UTVALGETTurnusstillinger0% til 20%</v>
      </c>
      <c r="L27" s="99" t="s">
        <v>68</v>
      </c>
      <c r="M27" s="99" t="s">
        <v>62</v>
      </c>
      <c r="N27" s="99" t="s">
        <v>64</v>
      </c>
      <c r="O27" s="100">
        <v>0.68012771800000005</v>
      </c>
      <c r="P27" s="100">
        <v>0.585176378</v>
      </c>
      <c r="Q27" s="100">
        <v>0.60974737199999995</v>
      </c>
      <c r="R27" s="100">
        <v>0.91208893800000002</v>
      </c>
      <c r="S27" s="100">
        <v>0.71324275999999998</v>
      </c>
      <c r="T27" s="100">
        <v>0.62051658099999996</v>
      </c>
      <c r="V27" s="34" t="str">
        <f t="shared" si="2"/>
        <v>0001  UTVALGETTurnusstillinger0% til 20%</v>
      </c>
      <c r="W27" s="79" t="s">
        <v>68</v>
      </c>
      <c r="X27" s="79" t="s">
        <v>62</v>
      </c>
      <c r="Y27" s="79" t="s">
        <v>64</v>
      </c>
      <c r="Z27" s="80">
        <v>209</v>
      </c>
      <c r="AA27" s="80">
        <v>246</v>
      </c>
      <c r="AB27" s="80">
        <v>214</v>
      </c>
      <c r="AC27" s="80">
        <v>232</v>
      </c>
      <c r="AD27" s="80">
        <v>488</v>
      </c>
      <c r="AE27" s="80">
        <v>591</v>
      </c>
      <c r="AG27" s="76" t="str">
        <f t="shared" si="3"/>
        <v/>
      </c>
      <c r="AH27" s="81"/>
      <c r="AI27" s="81"/>
      <c r="AJ27" s="81"/>
      <c r="AK27" s="82"/>
      <c r="AL27" s="82"/>
      <c r="AM27" s="82"/>
      <c r="AN27" s="82"/>
      <c r="AO27" s="82"/>
      <c r="AP27" s="82"/>
    </row>
    <row r="28" spans="1:42" x14ac:dyDescent="0.25">
      <c r="A28" s="32" t="str">
        <f t="shared" si="0"/>
        <v>0001  UTVALGETTurnusstillingerover 20% til 40%</v>
      </c>
      <c r="B28" s="77" t="s">
        <v>68</v>
      </c>
      <c r="C28" s="77" t="s">
        <v>62</v>
      </c>
      <c r="D28" s="77" t="s">
        <v>60</v>
      </c>
      <c r="E28" s="78">
        <v>367</v>
      </c>
      <c r="F28" s="78">
        <v>400</v>
      </c>
      <c r="G28" s="78">
        <v>431</v>
      </c>
      <c r="H28" s="78">
        <v>408</v>
      </c>
      <c r="I28" s="78">
        <v>561</v>
      </c>
      <c r="J28" s="78">
        <v>621</v>
      </c>
      <c r="K28" s="75" t="str">
        <f t="shared" si="1"/>
        <v>0001  UTVALGETTurnusstillingerover 20% til 40%</v>
      </c>
      <c r="L28" s="99" t="s">
        <v>68</v>
      </c>
      <c r="M28" s="99" t="s">
        <v>62</v>
      </c>
      <c r="N28" s="99" t="s">
        <v>60</v>
      </c>
      <c r="O28" s="100">
        <v>0.49393597700000003</v>
      </c>
      <c r="P28" s="100">
        <v>0.42203322700000001</v>
      </c>
      <c r="Q28" s="100">
        <v>0.43337638499999998</v>
      </c>
      <c r="R28" s="100">
        <v>0.61485151800000004</v>
      </c>
      <c r="S28" s="100">
        <v>0.51396080799999999</v>
      </c>
      <c r="T28" s="100">
        <v>0.48949435000000002</v>
      </c>
      <c r="V28" s="34" t="str">
        <f t="shared" si="2"/>
        <v>0001  UTVALGETTurnusstillingerover 20% til 40%</v>
      </c>
      <c r="W28" s="79" t="s">
        <v>68</v>
      </c>
      <c r="X28" s="79" t="s">
        <v>62</v>
      </c>
      <c r="Y28" s="79" t="s">
        <v>60</v>
      </c>
      <c r="Z28" s="80">
        <v>314</v>
      </c>
      <c r="AA28" s="80">
        <v>346</v>
      </c>
      <c r="AB28" s="80">
        <v>359</v>
      </c>
      <c r="AC28" s="80">
        <v>367</v>
      </c>
      <c r="AD28" s="80">
        <v>501</v>
      </c>
      <c r="AE28" s="80">
        <v>523</v>
      </c>
      <c r="AG28" s="76" t="str">
        <f t="shared" si="3"/>
        <v/>
      </c>
      <c r="AH28" s="81"/>
      <c r="AI28" s="81"/>
      <c r="AJ28" s="81"/>
      <c r="AK28" s="82"/>
      <c r="AL28" s="82"/>
      <c r="AM28" s="82"/>
      <c r="AN28" s="82"/>
      <c r="AO28" s="82"/>
      <c r="AP28" s="82"/>
    </row>
    <row r="29" spans="1:42" x14ac:dyDescent="0.25">
      <c r="A29" s="32" t="str">
        <f t="shared" si="0"/>
        <v>0001  UTVALGETTurnusstillingerover 40% til 50%</v>
      </c>
      <c r="B29" s="77" t="s">
        <v>68</v>
      </c>
      <c r="C29" s="77" t="s">
        <v>62</v>
      </c>
      <c r="D29" s="77" t="s">
        <v>1</v>
      </c>
      <c r="E29" s="78">
        <v>463</v>
      </c>
      <c r="F29" s="78">
        <v>455</v>
      </c>
      <c r="G29" s="78">
        <v>414</v>
      </c>
      <c r="H29" s="78">
        <v>388</v>
      </c>
      <c r="I29" s="78">
        <v>387</v>
      </c>
      <c r="J29" s="78">
        <v>416</v>
      </c>
      <c r="K29" s="75" t="str">
        <f t="shared" si="1"/>
        <v>0001  UTVALGETTurnusstillingerover 40% til 50%</v>
      </c>
      <c r="L29" s="99" t="s">
        <v>68</v>
      </c>
      <c r="M29" s="99" t="s">
        <v>62</v>
      </c>
      <c r="N29" s="99" t="s">
        <v>1</v>
      </c>
      <c r="O29" s="100">
        <v>0.33176901199999997</v>
      </c>
      <c r="P29" s="100">
        <v>0.31518288500000002</v>
      </c>
      <c r="Q29" s="100">
        <v>0.30348749899999999</v>
      </c>
      <c r="R29" s="100">
        <v>0.315153024</v>
      </c>
      <c r="S29" s="100">
        <v>0.3109944</v>
      </c>
      <c r="T29" s="100">
        <v>0.282526471</v>
      </c>
      <c r="V29" s="34" t="str">
        <f t="shared" si="2"/>
        <v>0001  UTVALGETTurnusstillingerover 40% til 50%</v>
      </c>
      <c r="W29" s="79" t="s">
        <v>68</v>
      </c>
      <c r="X29" s="79" t="s">
        <v>62</v>
      </c>
      <c r="Y29" s="79" t="s">
        <v>1</v>
      </c>
      <c r="Z29" s="80">
        <v>318</v>
      </c>
      <c r="AA29" s="80">
        <v>312</v>
      </c>
      <c r="AB29" s="80">
        <v>312</v>
      </c>
      <c r="AC29" s="80">
        <v>303</v>
      </c>
      <c r="AD29" s="80">
        <v>308</v>
      </c>
      <c r="AE29" s="80">
        <v>330</v>
      </c>
      <c r="AG29" s="76" t="str">
        <f t="shared" si="3"/>
        <v/>
      </c>
      <c r="AH29" s="81"/>
      <c r="AI29" s="81"/>
      <c r="AJ29" s="81"/>
      <c r="AK29" s="82"/>
      <c r="AL29" s="82"/>
      <c r="AM29" s="82"/>
      <c r="AN29" s="82"/>
      <c r="AO29" s="82"/>
      <c r="AP29" s="82"/>
    </row>
    <row r="30" spans="1:42" x14ac:dyDescent="0.25">
      <c r="A30" s="32" t="str">
        <f t="shared" si="0"/>
        <v>0001  UTVALGETTurnusstillingerover 50% til 60%</v>
      </c>
      <c r="B30" s="77" t="s">
        <v>68</v>
      </c>
      <c r="C30" s="77" t="s">
        <v>62</v>
      </c>
      <c r="D30" s="77" t="s">
        <v>2</v>
      </c>
      <c r="E30" s="78">
        <v>335</v>
      </c>
      <c r="F30" s="78">
        <v>323</v>
      </c>
      <c r="G30" s="78">
        <v>315</v>
      </c>
      <c r="H30" s="78">
        <v>314</v>
      </c>
      <c r="I30" s="78">
        <v>317</v>
      </c>
      <c r="J30" s="78">
        <v>355</v>
      </c>
      <c r="K30" s="75" t="str">
        <f t="shared" si="1"/>
        <v>0001  UTVALGETTurnusstillingerover 50% til 60%</v>
      </c>
      <c r="L30" s="99" t="s">
        <v>68</v>
      </c>
      <c r="M30" s="99" t="s">
        <v>62</v>
      </c>
      <c r="N30" s="99" t="s">
        <v>2</v>
      </c>
      <c r="O30" s="100">
        <v>0.31021834700000001</v>
      </c>
      <c r="P30" s="100">
        <v>0.30309615400000001</v>
      </c>
      <c r="Q30" s="100">
        <v>0.30680818300000001</v>
      </c>
      <c r="R30" s="100">
        <v>0.30341547000000002</v>
      </c>
      <c r="S30" s="100">
        <v>0.29411768900000002</v>
      </c>
      <c r="T30" s="100">
        <v>0.27088298199999999</v>
      </c>
      <c r="V30" s="34" t="str">
        <f t="shared" si="2"/>
        <v>0001  UTVALGETTurnusstillingerover 50% til 60%</v>
      </c>
      <c r="W30" s="79" t="s">
        <v>68</v>
      </c>
      <c r="X30" s="79" t="s">
        <v>62</v>
      </c>
      <c r="Y30" s="79" t="s">
        <v>2</v>
      </c>
      <c r="Z30" s="80">
        <v>278</v>
      </c>
      <c r="AA30" s="80">
        <v>283</v>
      </c>
      <c r="AB30" s="80">
        <v>285</v>
      </c>
      <c r="AC30" s="80">
        <v>272</v>
      </c>
      <c r="AD30" s="80">
        <v>302</v>
      </c>
      <c r="AE30" s="80">
        <v>335</v>
      </c>
      <c r="AG30" s="76" t="str">
        <f t="shared" si="3"/>
        <v/>
      </c>
      <c r="AH30" s="81"/>
      <c r="AI30" s="81"/>
      <c r="AJ30" s="81"/>
      <c r="AK30" s="82"/>
      <c r="AL30" s="82"/>
      <c r="AM30" s="82"/>
      <c r="AN30" s="82"/>
      <c r="AO30" s="82"/>
      <c r="AP30" s="82"/>
    </row>
    <row r="31" spans="1:42" x14ac:dyDescent="0.25">
      <c r="A31" s="32" t="str">
        <f t="shared" si="0"/>
        <v>0001  UTVALGETTurnusstillingerover 60% til 70%</v>
      </c>
      <c r="B31" s="77" t="s">
        <v>68</v>
      </c>
      <c r="C31" s="77" t="s">
        <v>62</v>
      </c>
      <c r="D31" s="77" t="s">
        <v>3</v>
      </c>
      <c r="E31" s="78">
        <v>301</v>
      </c>
      <c r="F31" s="78">
        <v>308</v>
      </c>
      <c r="G31" s="78">
        <v>307</v>
      </c>
      <c r="H31" s="78">
        <v>336</v>
      </c>
      <c r="I31" s="78">
        <v>340</v>
      </c>
      <c r="J31" s="78">
        <v>403</v>
      </c>
      <c r="K31" s="75" t="str">
        <f t="shared" si="1"/>
        <v>0001  UTVALGETTurnusstillingerover 60% til 70%</v>
      </c>
      <c r="L31" s="99" t="s">
        <v>68</v>
      </c>
      <c r="M31" s="99" t="s">
        <v>62</v>
      </c>
      <c r="N31" s="99" t="s">
        <v>3</v>
      </c>
      <c r="O31" s="100">
        <v>0.27617345100000001</v>
      </c>
      <c r="P31" s="100">
        <v>0.27664628400000002</v>
      </c>
      <c r="Q31" s="100">
        <v>0.27254964700000001</v>
      </c>
      <c r="R31" s="100">
        <v>0.26228239599999997</v>
      </c>
      <c r="S31" s="100">
        <v>0.27526951199999999</v>
      </c>
      <c r="T31" s="100">
        <v>0.26150061800000002</v>
      </c>
      <c r="V31" s="34" t="str">
        <f t="shared" si="2"/>
        <v>0001  UTVALGETTurnusstillingerover 60% til 70%</v>
      </c>
      <c r="W31" s="79" t="s">
        <v>68</v>
      </c>
      <c r="X31" s="79" t="s">
        <v>62</v>
      </c>
      <c r="Y31" s="79" t="s">
        <v>3</v>
      </c>
      <c r="Z31" s="80">
        <v>336</v>
      </c>
      <c r="AA31" s="80">
        <v>289</v>
      </c>
      <c r="AB31" s="80">
        <v>307</v>
      </c>
      <c r="AC31" s="80">
        <v>331</v>
      </c>
      <c r="AD31" s="80">
        <v>317</v>
      </c>
      <c r="AE31" s="80">
        <v>383</v>
      </c>
      <c r="AG31" s="76" t="str">
        <f t="shared" si="3"/>
        <v/>
      </c>
      <c r="AH31" s="81"/>
      <c r="AI31" s="81"/>
      <c r="AJ31" s="81"/>
      <c r="AK31" s="82"/>
      <c r="AL31" s="82"/>
      <c r="AM31" s="82"/>
      <c r="AN31" s="82"/>
      <c r="AO31" s="82"/>
      <c r="AP31" s="82"/>
    </row>
    <row r="32" spans="1:42" x14ac:dyDescent="0.25">
      <c r="A32" s="32" t="str">
        <f t="shared" si="0"/>
        <v>0001  UTVALGETTurnusstillingerover 70 til 80%</v>
      </c>
      <c r="B32" s="77" t="s">
        <v>68</v>
      </c>
      <c r="C32" s="77" t="s">
        <v>62</v>
      </c>
      <c r="D32" s="77" t="s">
        <v>4</v>
      </c>
      <c r="E32" s="78">
        <v>662</v>
      </c>
      <c r="F32" s="78">
        <v>639</v>
      </c>
      <c r="G32" s="78">
        <v>635</v>
      </c>
      <c r="H32" s="78">
        <v>588</v>
      </c>
      <c r="I32" s="78">
        <v>601</v>
      </c>
      <c r="J32" s="78">
        <v>625</v>
      </c>
      <c r="K32" s="75" t="str">
        <f t="shared" si="1"/>
        <v>0001  UTVALGETTurnusstillingerover 70 til 80%</v>
      </c>
      <c r="L32" s="99" t="s">
        <v>68</v>
      </c>
      <c r="M32" s="99" t="s">
        <v>62</v>
      </c>
      <c r="N32" s="99" t="s">
        <v>4</v>
      </c>
      <c r="O32" s="100">
        <v>0.21566577300000001</v>
      </c>
      <c r="P32" s="100">
        <v>0.21864062000000001</v>
      </c>
      <c r="Q32" s="100">
        <v>0.209550977</v>
      </c>
      <c r="R32" s="100">
        <v>0.210173478</v>
      </c>
      <c r="S32" s="100">
        <v>0.216538492</v>
      </c>
      <c r="T32" s="100">
        <v>0.208522654</v>
      </c>
      <c r="V32" s="34" t="str">
        <f t="shared" si="2"/>
        <v>0001  UTVALGETTurnusstillingerover 70 til 80%</v>
      </c>
      <c r="W32" s="79" t="s">
        <v>68</v>
      </c>
      <c r="X32" s="79" t="s">
        <v>62</v>
      </c>
      <c r="Y32" s="79" t="s">
        <v>4</v>
      </c>
      <c r="Z32" s="80">
        <v>563</v>
      </c>
      <c r="AA32" s="80">
        <v>589</v>
      </c>
      <c r="AB32" s="80">
        <v>574</v>
      </c>
      <c r="AC32" s="80">
        <v>570</v>
      </c>
      <c r="AD32" s="80">
        <v>544</v>
      </c>
      <c r="AE32" s="80">
        <v>601</v>
      </c>
      <c r="AG32" s="76" t="str">
        <f t="shared" si="3"/>
        <v/>
      </c>
      <c r="AH32" s="81"/>
      <c r="AI32" s="81"/>
      <c r="AJ32" s="81"/>
      <c r="AK32" s="82"/>
      <c r="AL32" s="82"/>
      <c r="AM32" s="82"/>
      <c r="AN32" s="82"/>
      <c r="AO32" s="82"/>
      <c r="AP32" s="82"/>
    </row>
    <row r="33" spans="1:42" x14ac:dyDescent="0.25">
      <c r="A33" s="32" t="str">
        <f t="shared" si="0"/>
        <v>0001  UTVALGETTurnusstillingerover 80% under 100%</v>
      </c>
      <c r="B33" s="77" t="s">
        <v>68</v>
      </c>
      <c r="C33" s="77" t="s">
        <v>62</v>
      </c>
      <c r="D33" s="77" t="s">
        <v>5</v>
      </c>
      <c r="E33" s="78">
        <v>414</v>
      </c>
      <c r="F33" s="78">
        <v>434</v>
      </c>
      <c r="G33" s="78">
        <v>451</v>
      </c>
      <c r="H33" s="78">
        <v>458</v>
      </c>
      <c r="I33" s="78">
        <v>501</v>
      </c>
      <c r="J33" s="78">
        <v>521</v>
      </c>
      <c r="K33" s="75" t="str">
        <f t="shared" si="1"/>
        <v>0001  UTVALGETTurnusstillingerover 80% under 100%</v>
      </c>
      <c r="L33" s="99" t="s">
        <v>68</v>
      </c>
      <c r="M33" s="99" t="s">
        <v>62</v>
      </c>
      <c r="N33" s="99" t="s">
        <v>5</v>
      </c>
      <c r="O33" s="100">
        <v>0.19909512700000001</v>
      </c>
      <c r="P33" s="100">
        <v>0.20485407899999999</v>
      </c>
      <c r="Q33" s="100">
        <v>0.196012728</v>
      </c>
      <c r="R33" s="100">
        <v>0.19247132</v>
      </c>
      <c r="S33" s="100">
        <v>0.19222623999999999</v>
      </c>
      <c r="T33" s="100">
        <v>0.19584963</v>
      </c>
      <c r="V33" s="34" t="str">
        <f t="shared" si="2"/>
        <v>0001  UTVALGETTurnusstillingerover 80% under 100%</v>
      </c>
      <c r="W33" s="79" t="s">
        <v>68</v>
      </c>
      <c r="X33" s="79" t="s">
        <v>62</v>
      </c>
      <c r="Y33" s="79" t="s">
        <v>5</v>
      </c>
      <c r="Z33" s="80">
        <v>860</v>
      </c>
      <c r="AA33" s="80">
        <v>874</v>
      </c>
      <c r="AB33" s="80">
        <v>842</v>
      </c>
      <c r="AC33" s="80">
        <v>818</v>
      </c>
      <c r="AD33" s="80">
        <v>862</v>
      </c>
      <c r="AE33" s="80">
        <v>896</v>
      </c>
      <c r="AG33" s="76" t="str">
        <f t="shared" si="3"/>
        <v/>
      </c>
      <c r="AH33" s="81"/>
      <c r="AI33" s="81"/>
      <c r="AJ33" s="81"/>
      <c r="AK33" s="82"/>
      <c r="AL33" s="82"/>
      <c r="AM33" s="82"/>
      <c r="AN33" s="82"/>
      <c r="AO33" s="82"/>
      <c r="AP33" s="82"/>
    </row>
    <row r="34" spans="1:42" x14ac:dyDescent="0.25">
      <c r="A34" s="32" t="str">
        <f t="shared" si="0"/>
        <v>0001  UTVALGETTurnusstillinger100% eller mer</v>
      </c>
      <c r="B34" s="77" t="s">
        <v>68</v>
      </c>
      <c r="C34" s="77" t="s">
        <v>62</v>
      </c>
      <c r="D34" s="77" t="s">
        <v>6</v>
      </c>
      <c r="E34" s="78">
        <v>619</v>
      </c>
      <c r="F34" s="78">
        <v>679</v>
      </c>
      <c r="G34" s="78">
        <v>740</v>
      </c>
      <c r="H34" s="78">
        <v>753</v>
      </c>
      <c r="I34" s="78">
        <v>766</v>
      </c>
      <c r="J34" s="78">
        <v>891</v>
      </c>
      <c r="K34" s="75" t="str">
        <f t="shared" si="1"/>
        <v>0001  UTVALGETTurnusstillinger100% eller mer</v>
      </c>
      <c r="L34" s="99" t="s">
        <v>68</v>
      </c>
      <c r="M34" s="99" t="s">
        <v>62</v>
      </c>
      <c r="N34" s="99" t="s">
        <v>6</v>
      </c>
      <c r="O34" s="100">
        <v>0.145694297</v>
      </c>
      <c r="P34" s="100">
        <v>0.144430263</v>
      </c>
      <c r="Q34" s="100">
        <v>0.14415494200000001</v>
      </c>
      <c r="R34" s="100">
        <v>0.146236221</v>
      </c>
      <c r="S34" s="100">
        <v>0.14576473100000001</v>
      </c>
      <c r="T34" s="100">
        <v>0.14698298200000001</v>
      </c>
      <c r="V34" s="34" t="str">
        <f t="shared" si="2"/>
        <v>0001  UTVALGETTurnusstillinger100% eller mer</v>
      </c>
      <c r="W34" s="79" t="s">
        <v>68</v>
      </c>
      <c r="X34" s="79" t="s">
        <v>62</v>
      </c>
      <c r="Y34" s="79" t="s">
        <v>6</v>
      </c>
      <c r="Z34" s="80">
        <v>700</v>
      </c>
      <c r="AA34" s="80">
        <v>770</v>
      </c>
      <c r="AB34" s="80">
        <v>811</v>
      </c>
      <c r="AC34" s="80">
        <v>810</v>
      </c>
      <c r="AD34" s="80">
        <v>837</v>
      </c>
      <c r="AE34" s="80">
        <v>978</v>
      </c>
      <c r="AG34" s="76" t="str">
        <f t="shared" si="3"/>
        <v/>
      </c>
      <c r="AH34" s="81"/>
      <c r="AI34" s="81"/>
      <c r="AJ34" s="81"/>
      <c r="AK34" s="82"/>
      <c r="AL34" s="82"/>
      <c r="AM34" s="82"/>
      <c r="AN34" s="82"/>
      <c r="AO34" s="82"/>
      <c r="AP34" s="82"/>
    </row>
    <row r="35" spans="1:42" x14ac:dyDescent="0.25">
      <c r="A35" s="32" t="str">
        <f t="shared" si="0"/>
        <v>1804  BODØAlle stillinger0% til 20%</v>
      </c>
      <c r="B35" s="77" t="s">
        <v>103</v>
      </c>
      <c r="C35" s="77" t="s">
        <v>31</v>
      </c>
      <c r="D35" s="77" t="s">
        <v>64</v>
      </c>
      <c r="E35" s="78">
        <v>274</v>
      </c>
      <c r="F35" s="78">
        <v>313</v>
      </c>
      <c r="G35" s="78">
        <v>269</v>
      </c>
      <c r="H35" s="78">
        <v>299</v>
      </c>
      <c r="I35" s="78">
        <v>263</v>
      </c>
      <c r="J35" s="78">
        <v>317</v>
      </c>
      <c r="K35" s="75" t="str">
        <f t="shared" si="1"/>
        <v>1804  BODØAlle stillinger0% til 20%</v>
      </c>
      <c r="L35" s="99" t="s">
        <v>103</v>
      </c>
      <c r="M35" s="99" t="s">
        <v>31</v>
      </c>
      <c r="N35" s="99" t="s">
        <v>64</v>
      </c>
      <c r="O35" s="100">
        <v>0.57524430199999999</v>
      </c>
      <c r="P35" s="100">
        <v>0.48400137300000001</v>
      </c>
      <c r="Q35" s="100">
        <v>0.50039170899999996</v>
      </c>
      <c r="R35" s="100">
        <v>0.735832967</v>
      </c>
      <c r="S35" s="100">
        <v>0.69886758199999999</v>
      </c>
      <c r="T35" s="100">
        <v>0.53562865400000004</v>
      </c>
      <c r="V35" s="34" t="str">
        <f t="shared" si="2"/>
        <v>1804  BODØAlle stillinger0% til 20%</v>
      </c>
      <c r="W35" s="79" t="s">
        <v>103</v>
      </c>
      <c r="X35" s="79" t="s">
        <v>31</v>
      </c>
      <c r="Y35" s="79" t="s">
        <v>64</v>
      </c>
      <c r="Z35" s="80">
        <v>158</v>
      </c>
      <c r="AA35" s="80">
        <v>208</v>
      </c>
      <c r="AB35" s="80">
        <v>165</v>
      </c>
      <c r="AC35" s="80">
        <v>190</v>
      </c>
      <c r="AD35" s="80">
        <v>163</v>
      </c>
      <c r="AE35" s="80">
        <v>219</v>
      </c>
      <c r="AG35" s="76" t="str">
        <f t="shared" si="3"/>
        <v/>
      </c>
      <c r="AH35" s="81"/>
      <c r="AI35" s="81"/>
      <c r="AJ35" s="81"/>
      <c r="AK35" s="82"/>
      <c r="AL35" s="82"/>
      <c r="AM35" s="82"/>
      <c r="AN35" s="82"/>
      <c r="AO35" s="82"/>
      <c r="AP35" s="82"/>
    </row>
    <row r="36" spans="1:42" x14ac:dyDescent="0.25">
      <c r="A36" s="32" t="str">
        <f t="shared" si="0"/>
        <v>1804  BODØAlle stillingerover 20% til 40%</v>
      </c>
      <c r="B36" s="77" t="s">
        <v>103</v>
      </c>
      <c r="C36" s="77" t="s">
        <v>31</v>
      </c>
      <c r="D36" s="77" t="s">
        <v>60</v>
      </c>
      <c r="E36" s="78">
        <v>249</v>
      </c>
      <c r="F36" s="78">
        <v>297</v>
      </c>
      <c r="G36" s="78">
        <v>324</v>
      </c>
      <c r="H36" s="78">
        <v>297</v>
      </c>
      <c r="I36" s="78">
        <v>326</v>
      </c>
      <c r="J36" s="78">
        <v>339</v>
      </c>
      <c r="K36" s="75" t="str">
        <f t="shared" si="1"/>
        <v>1804  BODØAlle stillingerover 20% til 40%</v>
      </c>
      <c r="L36" s="99" t="s">
        <v>103</v>
      </c>
      <c r="M36" s="99" t="s">
        <v>31</v>
      </c>
      <c r="N36" s="99" t="s">
        <v>60</v>
      </c>
      <c r="O36" s="100">
        <v>0.29956426400000002</v>
      </c>
      <c r="P36" s="100">
        <v>0.259586443</v>
      </c>
      <c r="Q36" s="100">
        <v>0.26832629600000002</v>
      </c>
      <c r="R36" s="100">
        <v>0.39410316400000001</v>
      </c>
      <c r="S36" s="100">
        <v>0.40512266499999999</v>
      </c>
      <c r="T36" s="100">
        <v>0.337979378</v>
      </c>
      <c r="V36" s="34" t="str">
        <f t="shared" si="2"/>
        <v>1804  BODØAlle stillingerover 20% til 40%</v>
      </c>
      <c r="W36" s="79" t="s">
        <v>103</v>
      </c>
      <c r="X36" s="79" t="s">
        <v>31</v>
      </c>
      <c r="Y36" s="79" t="s">
        <v>60</v>
      </c>
      <c r="Z36" s="80">
        <v>243</v>
      </c>
      <c r="AA36" s="80">
        <v>273</v>
      </c>
      <c r="AB36" s="80">
        <v>283</v>
      </c>
      <c r="AC36" s="80">
        <v>269</v>
      </c>
      <c r="AD36" s="80">
        <v>283</v>
      </c>
      <c r="AE36" s="80">
        <v>280</v>
      </c>
      <c r="AG36" s="76" t="str">
        <f t="shared" si="3"/>
        <v/>
      </c>
      <c r="AH36" s="81"/>
      <c r="AI36" s="81"/>
      <c r="AJ36" s="81"/>
      <c r="AK36" s="82"/>
      <c r="AL36" s="82"/>
      <c r="AM36" s="82"/>
      <c r="AN36" s="82"/>
      <c r="AO36" s="82"/>
      <c r="AP36" s="82"/>
    </row>
    <row r="37" spans="1:42" x14ac:dyDescent="0.25">
      <c r="A37" s="32" t="str">
        <f t="shared" si="0"/>
        <v>1804  BODØAlle stillingerover 40% til 50%</v>
      </c>
      <c r="B37" s="77" t="s">
        <v>103</v>
      </c>
      <c r="C37" s="77" t="s">
        <v>31</v>
      </c>
      <c r="D37" s="77" t="s">
        <v>1</v>
      </c>
      <c r="E37" s="78">
        <v>223</v>
      </c>
      <c r="F37" s="78">
        <v>232</v>
      </c>
      <c r="G37" s="78">
        <v>210</v>
      </c>
      <c r="H37" s="78">
        <v>211</v>
      </c>
      <c r="I37" s="78">
        <v>228</v>
      </c>
      <c r="J37" s="78">
        <v>236</v>
      </c>
      <c r="K37" s="75" t="str">
        <f t="shared" si="1"/>
        <v>1804  BODØAlle stillingerover 40% til 50%</v>
      </c>
      <c r="L37" s="99" t="s">
        <v>103</v>
      </c>
      <c r="M37" s="99" t="s">
        <v>31</v>
      </c>
      <c r="N37" s="99" t="s">
        <v>1</v>
      </c>
      <c r="O37" s="100">
        <v>0.14787328999999999</v>
      </c>
      <c r="P37" s="100">
        <v>0.14449293699999999</v>
      </c>
      <c r="Q37" s="100">
        <v>0.115329321</v>
      </c>
      <c r="R37" s="100">
        <v>0.14090887899999999</v>
      </c>
      <c r="S37" s="100">
        <v>0.14453780299999999</v>
      </c>
      <c r="T37" s="100">
        <v>0.118843729</v>
      </c>
      <c r="V37" s="34" t="str">
        <f t="shared" si="2"/>
        <v>1804  BODØAlle stillingerover 40% til 50%</v>
      </c>
      <c r="W37" s="79" t="s">
        <v>103</v>
      </c>
      <c r="X37" s="79" t="s">
        <v>31</v>
      </c>
      <c r="Y37" s="79" t="s">
        <v>1</v>
      </c>
      <c r="Z37" s="80">
        <v>195</v>
      </c>
      <c r="AA37" s="80">
        <v>199</v>
      </c>
      <c r="AB37" s="80">
        <v>200</v>
      </c>
      <c r="AC37" s="80">
        <v>190</v>
      </c>
      <c r="AD37" s="80">
        <v>210</v>
      </c>
      <c r="AE37" s="80">
        <v>222</v>
      </c>
      <c r="AG37" s="76" t="str">
        <f t="shared" si="3"/>
        <v/>
      </c>
      <c r="AH37" s="81"/>
      <c r="AI37" s="81"/>
      <c r="AJ37" s="81"/>
      <c r="AK37" s="82"/>
      <c r="AL37" s="82"/>
      <c r="AM37" s="82"/>
      <c r="AN37" s="82"/>
      <c r="AO37" s="82"/>
      <c r="AP37" s="82"/>
    </row>
    <row r="38" spans="1:42" x14ac:dyDescent="0.25">
      <c r="A38" s="32" t="str">
        <f t="shared" si="0"/>
        <v>1804  BODØAlle stillingerover 50% til 60%</v>
      </c>
      <c r="B38" s="77" t="s">
        <v>103</v>
      </c>
      <c r="C38" s="77" t="s">
        <v>31</v>
      </c>
      <c r="D38" s="77" t="s">
        <v>2</v>
      </c>
      <c r="E38" s="78">
        <v>112</v>
      </c>
      <c r="F38" s="78">
        <v>107</v>
      </c>
      <c r="G38" s="78">
        <v>100</v>
      </c>
      <c r="H38" s="78">
        <v>97</v>
      </c>
      <c r="I38" s="78">
        <v>111</v>
      </c>
      <c r="J38" s="78">
        <v>116</v>
      </c>
      <c r="K38" s="75" t="str">
        <f t="shared" si="1"/>
        <v>1804  BODØAlle stillingerover 50% til 60%</v>
      </c>
      <c r="L38" s="99" t="s">
        <v>103</v>
      </c>
      <c r="M38" s="99" t="s">
        <v>31</v>
      </c>
      <c r="N38" s="99" t="s">
        <v>2</v>
      </c>
      <c r="O38" s="100">
        <v>0.24155917900000001</v>
      </c>
      <c r="P38" s="100">
        <v>0.23311351599999999</v>
      </c>
      <c r="Q38" s="100">
        <v>0.20704439299999999</v>
      </c>
      <c r="R38" s="100">
        <v>0.22528145899999999</v>
      </c>
      <c r="S38" s="100">
        <v>0.23793096999999999</v>
      </c>
      <c r="T38" s="100">
        <v>0.208828086</v>
      </c>
      <c r="V38" s="34" t="str">
        <f t="shared" si="2"/>
        <v>1804  BODØAlle stillingerover 50% til 60%</v>
      </c>
      <c r="W38" s="79" t="s">
        <v>103</v>
      </c>
      <c r="X38" s="79" t="s">
        <v>31</v>
      </c>
      <c r="Y38" s="79" t="s">
        <v>2</v>
      </c>
      <c r="Z38" s="80">
        <v>118</v>
      </c>
      <c r="AA38" s="80">
        <v>112</v>
      </c>
      <c r="AB38" s="80">
        <v>115</v>
      </c>
      <c r="AC38" s="80">
        <v>115</v>
      </c>
      <c r="AD38" s="80">
        <v>106</v>
      </c>
      <c r="AE38" s="80">
        <v>127</v>
      </c>
      <c r="AG38" s="76" t="str">
        <f t="shared" si="3"/>
        <v/>
      </c>
      <c r="AH38" s="81"/>
      <c r="AI38" s="81"/>
      <c r="AJ38" s="81"/>
      <c r="AK38" s="82"/>
      <c r="AL38" s="82"/>
      <c r="AM38" s="82"/>
      <c r="AN38" s="82"/>
      <c r="AO38" s="82"/>
      <c r="AP38" s="82"/>
    </row>
    <row r="39" spans="1:42" x14ac:dyDescent="0.25">
      <c r="A39" s="32" t="str">
        <f t="shared" si="0"/>
        <v>1804  BODØAlle stillingerover 60% til 70%</v>
      </c>
      <c r="B39" s="77" t="s">
        <v>103</v>
      </c>
      <c r="C39" s="77" t="s">
        <v>31</v>
      </c>
      <c r="D39" s="77" t="s">
        <v>3</v>
      </c>
      <c r="E39" s="78">
        <v>118</v>
      </c>
      <c r="F39" s="78">
        <v>114</v>
      </c>
      <c r="G39" s="78">
        <v>121</v>
      </c>
      <c r="H39" s="78">
        <v>137</v>
      </c>
      <c r="I39" s="78">
        <v>144</v>
      </c>
      <c r="J39" s="78">
        <v>171</v>
      </c>
      <c r="K39" s="75" t="str">
        <f t="shared" si="1"/>
        <v>1804  BODØAlle stillingerover 60% til 70%</v>
      </c>
      <c r="L39" s="99" t="s">
        <v>103</v>
      </c>
      <c r="M39" s="99" t="s">
        <v>31</v>
      </c>
      <c r="N39" s="99" t="s">
        <v>3</v>
      </c>
      <c r="O39" s="100">
        <v>0.26100946800000002</v>
      </c>
      <c r="P39" s="100">
        <v>0.25908995800000001</v>
      </c>
      <c r="Q39" s="100">
        <v>0.25122060000000002</v>
      </c>
      <c r="R39" s="100">
        <v>0.25880492700000002</v>
      </c>
      <c r="S39" s="100">
        <v>0.26648925800000001</v>
      </c>
      <c r="T39" s="100">
        <v>0.248591863</v>
      </c>
      <c r="V39" s="34" t="str">
        <f t="shared" si="2"/>
        <v>1804  BODØAlle stillingerover 60% til 70%</v>
      </c>
      <c r="W39" s="79" t="s">
        <v>103</v>
      </c>
      <c r="X39" s="79" t="s">
        <v>31</v>
      </c>
      <c r="Y39" s="79" t="s">
        <v>3</v>
      </c>
      <c r="Z39" s="80">
        <v>132</v>
      </c>
      <c r="AA39" s="80">
        <v>122</v>
      </c>
      <c r="AB39" s="80">
        <v>120</v>
      </c>
      <c r="AC39" s="80">
        <v>143</v>
      </c>
      <c r="AD39" s="80">
        <v>153</v>
      </c>
      <c r="AE39" s="80">
        <v>177</v>
      </c>
      <c r="AG39" s="76" t="str">
        <f t="shared" si="3"/>
        <v/>
      </c>
      <c r="AH39" s="81"/>
      <c r="AI39" s="81"/>
      <c r="AJ39" s="81"/>
      <c r="AK39" s="82"/>
      <c r="AL39" s="82"/>
      <c r="AM39" s="82"/>
      <c r="AN39" s="82"/>
      <c r="AO39" s="82"/>
      <c r="AP39" s="82"/>
    </row>
    <row r="40" spans="1:42" x14ac:dyDescent="0.25">
      <c r="A40" s="32" t="str">
        <f t="shared" si="0"/>
        <v>1804  BODØAlle stillingerover 70 til 80%</v>
      </c>
      <c r="B40" s="77" t="s">
        <v>103</v>
      </c>
      <c r="C40" s="77" t="s">
        <v>31</v>
      </c>
      <c r="D40" s="77" t="s">
        <v>4</v>
      </c>
      <c r="E40" s="78">
        <v>273</v>
      </c>
      <c r="F40" s="78">
        <v>241</v>
      </c>
      <c r="G40" s="78">
        <v>258</v>
      </c>
      <c r="H40" s="78">
        <v>244</v>
      </c>
      <c r="I40" s="78">
        <v>258</v>
      </c>
      <c r="J40" s="78">
        <v>243</v>
      </c>
      <c r="K40" s="75" t="str">
        <f t="shared" si="1"/>
        <v>1804  BODØAlle stillingerover 70 til 80%</v>
      </c>
      <c r="L40" s="99" t="s">
        <v>103</v>
      </c>
      <c r="M40" s="99" t="s">
        <v>31</v>
      </c>
      <c r="N40" s="99" t="s">
        <v>4</v>
      </c>
      <c r="O40" s="100">
        <v>0.17135229499999999</v>
      </c>
      <c r="P40" s="100">
        <v>0.171166972</v>
      </c>
      <c r="Q40" s="100">
        <v>0.16614124199999999</v>
      </c>
      <c r="R40" s="100">
        <v>0.170040729</v>
      </c>
      <c r="S40" s="100">
        <v>0.17396169</v>
      </c>
      <c r="T40" s="100">
        <v>0.17400987000000001</v>
      </c>
      <c r="V40" s="34" t="str">
        <f t="shared" si="2"/>
        <v>1804  BODØAlle stillingerover 70 til 80%</v>
      </c>
      <c r="W40" s="79" t="s">
        <v>103</v>
      </c>
      <c r="X40" s="79" t="s">
        <v>31</v>
      </c>
      <c r="Y40" s="79" t="s">
        <v>4</v>
      </c>
      <c r="Z40" s="80">
        <v>240</v>
      </c>
      <c r="AA40" s="80">
        <v>232</v>
      </c>
      <c r="AB40" s="80">
        <v>239</v>
      </c>
      <c r="AC40" s="80">
        <v>230</v>
      </c>
      <c r="AD40" s="80">
        <v>245</v>
      </c>
      <c r="AE40" s="80">
        <v>253</v>
      </c>
      <c r="AG40" s="76" t="str">
        <f t="shared" si="3"/>
        <v/>
      </c>
      <c r="AH40" s="81"/>
      <c r="AI40" s="81"/>
      <c r="AJ40" s="81"/>
      <c r="AK40" s="82"/>
      <c r="AL40" s="82"/>
      <c r="AM40" s="82"/>
      <c r="AN40" s="82"/>
      <c r="AO40" s="82"/>
      <c r="AP40" s="82"/>
    </row>
    <row r="41" spans="1:42" x14ac:dyDescent="0.25">
      <c r="A41" s="32" t="str">
        <f t="shared" si="0"/>
        <v>1804  BODØAlle stillingerover 80% under 100%</v>
      </c>
      <c r="B41" s="77" t="s">
        <v>103</v>
      </c>
      <c r="C41" s="77" t="s">
        <v>31</v>
      </c>
      <c r="D41" s="77" t="s">
        <v>5</v>
      </c>
      <c r="E41" s="78">
        <v>150</v>
      </c>
      <c r="F41" s="78">
        <v>154</v>
      </c>
      <c r="G41" s="78">
        <v>157</v>
      </c>
      <c r="H41" s="78">
        <v>153</v>
      </c>
      <c r="I41" s="78">
        <v>172</v>
      </c>
      <c r="J41" s="78">
        <v>186</v>
      </c>
      <c r="K41" s="75" t="str">
        <f t="shared" si="1"/>
        <v>1804  BODØAlle stillingerover 80% under 100%</v>
      </c>
      <c r="L41" s="99" t="s">
        <v>103</v>
      </c>
      <c r="M41" s="99" t="s">
        <v>31</v>
      </c>
      <c r="N41" s="99" t="s">
        <v>5</v>
      </c>
      <c r="O41" s="100">
        <v>0.16851428900000001</v>
      </c>
      <c r="P41" s="100">
        <v>0.1840339</v>
      </c>
      <c r="Q41" s="100">
        <v>0.168390399</v>
      </c>
      <c r="R41" s="100">
        <v>0.15467124199999999</v>
      </c>
      <c r="S41" s="100">
        <v>0.156782002</v>
      </c>
      <c r="T41" s="100">
        <v>0.15940876100000001</v>
      </c>
      <c r="V41" s="34" t="str">
        <f t="shared" si="2"/>
        <v>1804  BODØAlle stillingerover 80% under 100%</v>
      </c>
      <c r="W41" s="79" t="s">
        <v>103</v>
      </c>
      <c r="X41" s="79" t="s">
        <v>31</v>
      </c>
      <c r="Y41" s="79" t="s">
        <v>5</v>
      </c>
      <c r="Z41" s="80">
        <v>288</v>
      </c>
      <c r="AA41" s="80">
        <v>298</v>
      </c>
      <c r="AB41" s="80">
        <v>305</v>
      </c>
      <c r="AC41" s="80">
        <v>281</v>
      </c>
      <c r="AD41" s="80">
        <v>323</v>
      </c>
      <c r="AE41" s="80">
        <v>304</v>
      </c>
      <c r="AG41" s="76" t="str">
        <f t="shared" si="3"/>
        <v/>
      </c>
      <c r="AH41" s="81"/>
      <c r="AI41" s="81"/>
      <c r="AJ41" s="81"/>
      <c r="AK41" s="82"/>
      <c r="AL41" s="82"/>
      <c r="AM41" s="82"/>
      <c r="AN41" s="82"/>
      <c r="AO41" s="82"/>
      <c r="AP41" s="82"/>
    </row>
    <row r="42" spans="1:42" x14ac:dyDescent="0.25">
      <c r="A42" s="32" t="str">
        <f t="shared" si="0"/>
        <v>1804  BODØAlle stillinger100% eller mer</v>
      </c>
      <c r="B42" s="77" t="s">
        <v>103</v>
      </c>
      <c r="C42" s="77" t="s">
        <v>31</v>
      </c>
      <c r="D42" s="77" t="s">
        <v>6</v>
      </c>
      <c r="E42" s="78">
        <v>522</v>
      </c>
      <c r="F42" s="78">
        <v>565</v>
      </c>
      <c r="G42" s="78">
        <v>589</v>
      </c>
      <c r="H42" s="78">
        <v>627</v>
      </c>
      <c r="I42" s="78">
        <v>648</v>
      </c>
      <c r="J42" s="78">
        <v>728</v>
      </c>
      <c r="K42" s="75" t="str">
        <f t="shared" si="1"/>
        <v>1804  BODØAlle stillinger100% eller mer</v>
      </c>
      <c r="L42" s="99" t="s">
        <v>103</v>
      </c>
      <c r="M42" s="99" t="s">
        <v>31</v>
      </c>
      <c r="N42" s="99" t="s">
        <v>6</v>
      </c>
      <c r="O42" s="100">
        <v>6.3136961000000005E-2</v>
      </c>
      <c r="P42" s="100">
        <v>6.0722291999999997E-2</v>
      </c>
      <c r="Q42" s="100">
        <v>6.0046486000000003E-2</v>
      </c>
      <c r="R42" s="100">
        <v>5.8339312999999997E-2</v>
      </c>
      <c r="S42" s="100">
        <v>5.7335527999999997E-2</v>
      </c>
      <c r="T42" s="100">
        <v>6.1942213000000003E-2</v>
      </c>
      <c r="V42" s="34" t="str">
        <f t="shared" si="2"/>
        <v>1804  BODØAlle stillinger100% eller mer</v>
      </c>
      <c r="W42" s="79" t="s">
        <v>103</v>
      </c>
      <c r="X42" s="79" t="s">
        <v>31</v>
      </c>
      <c r="Y42" s="79" t="s">
        <v>6</v>
      </c>
      <c r="Z42" s="80">
        <v>547</v>
      </c>
      <c r="AA42" s="80">
        <v>579</v>
      </c>
      <c r="AB42" s="80">
        <v>601</v>
      </c>
      <c r="AC42" s="80">
        <v>647</v>
      </c>
      <c r="AD42" s="80">
        <v>667</v>
      </c>
      <c r="AE42" s="80">
        <v>754</v>
      </c>
      <c r="AG42" s="76" t="str">
        <f t="shared" si="3"/>
        <v/>
      </c>
      <c r="AH42" s="81"/>
      <c r="AI42" s="81"/>
      <c r="AJ42" s="81"/>
      <c r="AK42" s="82"/>
      <c r="AL42" s="82"/>
      <c r="AM42" s="82"/>
      <c r="AN42" s="82"/>
      <c r="AO42" s="82"/>
      <c r="AP42" s="82"/>
    </row>
    <row r="43" spans="1:42" x14ac:dyDescent="0.25">
      <c r="A43" s="32" t="str">
        <f t="shared" si="0"/>
        <v>1804  BODØTurnusstillinger0% til 20%</v>
      </c>
      <c r="B43" s="77" t="s">
        <v>103</v>
      </c>
      <c r="C43" s="77" t="s">
        <v>62</v>
      </c>
      <c r="D43" s="77" t="s">
        <v>64</v>
      </c>
      <c r="E43" s="78">
        <v>204</v>
      </c>
      <c r="F43" s="78">
        <v>240</v>
      </c>
      <c r="G43" s="78">
        <v>198</v>
      </c>
      <c r="H43" s="78">
        <v>231</v>
      </c>
      <c r="I43" s="78">
        <v>200</v>
      </c>
      <c r="J43" s="78">
        <v>259</v>
      </c>
      <c r="K43" s="75" t="str">
        <f t="shared" si="1"/>
        <v>1804  BODØTurnusstillinger0% til 20%</v>
      </c>
      <c r="L43" s="99" t="s">
        <v>103</v>
      </c>
      <c r="M43" s="99" t="s">
        <v>62</v>
      </c>
      <c r="N43" s="99" t="s">
        <v>64</v>
      </c>
      <c r="O43" s="100">
        <v>0.74672766400000001</v>
      </c>
      <c r="P43" s="100">
        <v>0.61925498400000001</v>
      </c>
      <c r="Q43" s="100">
        <v>0.66193869699999996</v>
      </c>
      <c r="R43" s="100">
        <v>0.93768010599999996</v>
      </c>
      <c r="S43" s="100">
        <v>0.90505632400000002</v>
      </c>
      <c r="T43" s="100">
        <v>0.66369767199999996</v>
      </c>
      <c r="V43" s="34" t="str">
        <f t="shared" si="2"/>
        <v>1804  BODØTurnusstillinger0% til 20%</v>
      </c>
      <c r="W43" s="79" t="s">
        <v>103</v>
      </c>
      <c r="X43" s="79" t="s">
        <v>62</v>
      </c>
      <c r="Y43" s="79" t="s">
        <v>64</v>
      </c>
      <c r="Z43" s="80">
        <v>91</v>
      </c>
      <c r="AA43" s="80">
        <v>140</v>
      </c>
      <c r="AB43" s="80">
        <v>98</v>
      </c>
      <c r="AC43" s="80">
        <v>124</v>
      </c>
      <c r="AD43" s="80">
        <v>101</v>
      </c>
      <c r="AE43" s="80">
        <v>162</v>
      </c>
      <c r="AG43" s="76" t="str">
        <f t="shared" si="3"/>
        <v/>
      </c>
      <c r="AH43" s="81"/>
      <c r="AI43" s="81"/>
      <c r="AJ43" s="81"/>
      <c r="AK43" s="82"/>
      <c r="AL43" s="82"/>
      <c r="AM43" s="82"/>
      <c r="AN43" s="82"/>
      <c r="AO43" s="82"/>
      <c r="AP43" s="82"/>
    </row>
    <row r="44" spans="1:42" x14ac:dyDescent="0.25">
      <c r="A44" s="32" t="str">
        <f t="shared" si="0"/>
        <v>1804  BODØTurnusstillingerover 20% til 40%</v>
      </c>
      <c r="B44" s="77" t="s">
        <v>103</v>
      </c>
      <c r="C44" s="77" t="s">
        <v>62</v>
      </c>
      <c r="D44" s="77" t="s">
        <v>60</v>
      </c>
      <c r="E44" s="78">
        <v>154</v>
      </c>
      <c r="F44" s="78">
        <v>178</v>
      </c>
      <c r="G44" s="78">
        <v>204</v>
      </c>
      <c r="H44" s="78">
        <v>187</v>
      </c>
      <c r="I44" s="78">
        <v>210</v>
      </c>
      <c r="J44" s="78">
        <v>221</v>
      </c>
      <c r="K44" s="75" t="str">
        <f t="shared" si="1"/>
        <v>1804  BODØTurnusstillingerover 20% til 40%</v>
      </c>
      <c r="L44" s="99" t="s">
        <v>103</v>
      </c>
      <c r="M44" s="99" t="s">
        <v>62</v>
      </c>
      <c r="N44" s="99" t="s">
        <v>60</v>
      </c>
      <c r="O44" s="100">
        <v>0.53739747500000001</v>
      </c>
      <c r="P44" s="100">
        <v>0.48714548099999999</v>
      </c>
      <c r="Q44" s="100">
        <v>0.480717489</v>
      </c>
      <c r="R44" s="100">
        <v>0.71004582199999999</v>
      </c>
      <c r="S44" s="100">
        <v>0.71964228100000005</v>
      </c>
      <c r="T44" s="100">
        <v>0.59498302999999997</v>
      </c>
      <c r="V44" s="34" t="str">
        <f t="shared" si="2"/>
        <v>1804  BODØTurnusstillingerover 20% til 40%</v>
      </c>
      <c r="W44" s="79" t="s">
        <v>103</v>
      </c>
      <c r="X44" s="79" t="s">
        <v>62</v>
      </c>
      <c r="Y44" s="79" t="s">
        <v>60</v>
      </c>
      <c r="Z44" s="80">
        <v>149</v>
      </c>
      <c r="AA44" s="80">
        <v>160</v>
      </c>
      <c r="AB44" s="80">
        <v>167</v>
      </c>
      <c r="AC44" s="80">
        <v>167</v>
      </c>
      <c r="AD44" s="80">
        <v>174</v>
      </c>
      <c r="AE44" s="80">
        <v>168</v>
      </c>
      <c r="AG44" s="76" t="str">
        <f t="shared" si="3"/>
        <v/>
      </c>
      <c r="AH44" s="81"/>
      <c r="AI44" s="81"/>
      <c r="AJ44" s="81"/>
      <c r="AK44" s="82"/>
      <c r="AL44" s="82"/>
      <c r="AM44" s="82"/>
      <c r="AN44" s="82"/>
      <c r="AO44" s="82"/>
      <c r="AP44" s="82"/>
    </row>
    <row r="45" spans="1:42" x14ac:dyDescent="0.25">
      <c r="A45" s="32" t="str">
        <f t="shared" si="0"/>
        <v>1804  BODØTurnusstillingerover 40% til 50%</v>
      </c>
      <c r="B45" s="77" t="s">
        <v>103</v>
      </c>
      <c r="C45" s="77" t="s">
        <v>62</v>
      </c>
      <c r="D45" s="77" t="s">
        <v>1</v>
      </c>
      <c r="E45" s="78">
        <v>103</v>
      </c>
      <c r="F45" s="78">
        <v>114</v>
      </c>
      <c r="G45" s="78">
        <v>89</v>
      </c>
      <c r="H45" s="78">
        <v>96</v>
      </c>
      <c r="I45" s="78">
        <v>103</v>
      </c>
      <c r="J45" s="78">
        <v>100</v>
      </c>
      <c r="K45" s="75" t="str">
        <f t="shared" si="1"/>
        <v>1804  BODØTurnusstillingerover 40% til 50%</v>
      </c>
      <c r="L45" s="99" t="s">
        <v>103</v>
      </c>
      <c r="M45" s="99" t="s">
        <v>62</v>
      </c>
      <c r="N45" s="99" t="s">
        <v>1</v>
      </c>
      <c r="O45" s="100">
        <v>0.30748325700000001</v>
      </c>
      <c r="P45" s="100">
        <v>0.29049850900000002</v>
      </c>
      <c r="Q45" s="100">
        <v>0.26920190199999999</v>
      </c>
      <c r="R45" s="100">
        <v>0.31016009700000002</v>
      </c>
      <c r="S45" s="100">
        <v>0.31533288999999998</v>
      </c>
      <c r="T45" s="100">
        <v>0.27890103999999999</v>
      </c>
      <c r="V45" s="34" t="str">
        <f t="shared" si="2"/>
        <v>1804  BODØTurnusstillingerover 40% til 50%</v>
      </c>
      <c r="W45" s="79" t="s">
        <v>103</v>
      </c>
      <c r="X45" s="79" t="s">
        <v>62</v>
      </c>
      <c r="Y45" s="79" t="s">
        <v>1</v>
      </c>
      <c r="Z45" s="80">
        <v>88</v>
      </c>
      <c r="AA45" s="80">
        <v>92</v>
      </c>
      <c r="AB45" s="80">
        <v>88</v>
      </c>
      <c r="AC45" s="80">
        <v>82</v>
      </c>
      <c r="AD45" s="80">
        <v>91</v>
      </c>
      <c r="AE45" s="80">
        <v>93</v>
      </c>
      <c r="AG45" s="76" t="str">
        <f t="shared" si="3"/>
        <v/>
      </c>
      <c r="AH45" s="81"/>
      <c r="AI45" s="81"/>
      <c r="AJ45" s="81"/>
      <c r="AK45" s="82"/>
      <c r="AL45" s="82"/>
      <c r="AM45" s="82"/>
      <c r="AN45" s="82"/>
      <c r="AO45" s="82"/>
      <c r="AP45" s="82"/>
    </row>
    <row r="46" spans="1:42" x14ac:dyDescent="0.25">
      <c r="A46" s="32" t="str">
        <f t="shared" si="0"/>
        <v>1804  BODØTurnusstillingerover 50% til 60%</v>
      </c>
      <c r="B46" s="77" t="s">
        <v>103</v>
      </c>
      <c r="C46" s="77" t="s">
        <v>62</v>
      </c>
      <c r="D46" s="77" t="s">
        <v>2</v>
      </c>
      <c r="E46" s="78">
        <v>87</v>
      </c>
      <c r="F46" s="78">
        <v>80</v>
      </c>
      <c r="G46" s="78">
        <v>69</v>
      </c>
      <c r="H46" s="78">
        <v>74</v>
      </c>
      <c r="I46" s="78">
        <v>88</v>
      </c>
      <c r="J46" s="78">
        <v>86</v>
      </c>
      <c r="K46" s="75" t="str">
        <f t="shared" si="1"/>
        <v>1804  BODØTurnusstillingerover 50% til 60%</v>
      </c>
      <c r="L46" s="99" t="s">
        <v>103</v>
      </c>
      <c r="M46" s="99" t="s">
        <v>62</v>
      </c>
      <c r="N46" s="99" t="s">
        <v>2</v>
      </c>
      <c r="O46" s="100">
        <v>0.31351907200000001</v>
      </c>
      <c r="P46" s="100">
        <v>0.31177307999999998</v>
      </c>
      <c r="Q46" s="100">
        <v>0.29895388699999997</v>
      </c>
      <c r="R46" s="100">
        <v>0.298640028</v>
      </c>
      <c r="S46" s="100">
        <v>0.30290510900000001</v>
      </c>
      <c r="T46" s="100">
        <v>0.28477988500000001</v>
      </c>
      <c r="V46" s="34" t="str">
        <f t="shared" si="2"/>
        <v>1804  BODØTurnusstillingerover 50% til 60%</v>
      </c>
      <c r="W46" s="79" t="s">
        <v>103</v>
      </c>
      <c r="X46" s="79" t="s">
        <v>62</v>
      </c>
      <c r="Y46" s="79" t="s">
        <v>2</v>
      </c>
      <c r="Z46" s="80">
        <v>89</v>
      </c>
      <c r="AA46" s="80">
        <v>82</v>
      </c>
      <c r="AB46" s="80">
        <v>78</v>
      </c>
      <c r="AC46" s="80">
        <v>84</v>
      </c>
      <c r="AD46" s="80">
        <v>80</v>
      </c>
      <c r="AE46" s="80">
        <v>94</v>
      </c>
      <c r="AG46" s="76" t="str">
        <f t="shared" si="3"/>
        <v/>
      </c>
      <c r="AH46" s="81"/>
      <c r="AI46" s="81"/>
      <c r="AJ46" s="81"/>
      <c r="AK46" s="82"/>
      <c r="AL46" s="82"/>
      <c r="AM46" s="82"/>
      <c r="AN46" s="82"/>
      <c r="AO46" s="82"/>
      <c r="AP46" s="82"/>
    </row>
    <row r="47" spans="1:42" x14ac:dyDescent="0.25">
      <c r="A47" s="32" t="str">
        <f t="shared" si="0"/>
        <v>1804  BODØTurnusstillingerover 60% til 70%</v>
      </c>
      <c r="B47" s="77" t="s">
        <v>103</v>
      </c>
      <c r="C47" s="77" t="s">
        <v>62</v>
      </c>
      <c r="D47" s="77" t="s">
        <v>3</v>
      </c>
      <c r="E47" s="78">
        <v>102</v>
      </c>
      <c r="F47" s="78">
        <v>98</v>
      </c>
      <c r="G47" s="78">
        <v>104</v>
      </c>
      <c r="H47" s="78">
        <v>123</v>
      </c>
      <c r="I47" s="78">
        <v>137</v>
      </c>
      <c r="J47" s="78">
        <v>158</v>
      </c>
      <c r="K47" s="75" t="str">
        <f t="shared" si="1"/>
        <v>1804  BODØTurnusstillingerover 60% til 70%</v>
      </c>
      <c r="L47" s="99" t="s">
        <v>103</v>
      </c>
      <c r="M47" s="99" t="s">
        <v>62</v>
      </c>
      <c r="N47" s="99" t="s">
        <v>3</v>
      </c>
      <c r="O47" s="100">
        <v>0.30434655700000002</v>
      </c>
      <c r="P47" s="100">
        <v>0.29809898899999998</v>
      </c>
      <c r="Q47" s="100">
        <v>0.28382205199999999</v>
      </c>
      <c r="R47" s="100">
        <v>0.28836456500000002</v>
      </c>
      <c r="S47" s="100">
        <v>0.28089868899999998</v>
      </c>
      <c r="T47" s="100">
        <v>0.267736686</v>
      </c>
      <c r="V47" s="34" t="str">
        <f t="shared" si="2"/>
        <v>1804  BODØTurnusstillingerover 60% til 70%</v>
      </c>
      <c r="W47" s="79" t="s">
        <v>103</v>
      </c>
      <c r="X47" s="79" t="s">
        <v>62</v>
      </c>
      <c r="Y47" s="79" t="s">
        <v>3</v>
      </c>
      <c r="Z47" s="80">
        <v>114</v>
      </c>
      <c r="AA47" s="80">
        <v>101</v>
      </c>
      <c r="AB47" s="80">
        <v>104</v>
      </c>
      <c r="AC47" s="80">
        <v>122</v>
      </c>
      <c r="AD47" s="80">
        <v>141</v>
      </c>
      <c r="AE47" s="80">
        <v>157</v>
      </c>
      <c r="AG47" s="76" t="str">
        <f t="shared" si="3"/>
        <v/>
      </c>
      <c r="AH47" s="81"/>
      <c r="AI47" s="81"/>
      <c r="AJ47" s="81"/>
      <c r="AK47" s="82"/>
      <c r="AL47" s="82"/>
      <c r="AM47" s="82"/>
      <c r="AN47" s="82"/>
      <c r="AO47" s="82"/>
      <c r="AP47" s="82"/>
    </row>
    <row r="48" spans="1:42" x14ac:dyDescent="0.25">
      <c r="A48" s="32" t="str">
        <f t="shared" si="0"/>
        <v>1804  BODØTurnusstillingerover 70 til 80%</v>
      </c>
      <c r="B48" s="77" t="s">
        <v>103</v>
      </c>
      <c r="C48" s="77" t="s">
        <v>62</v>
      </c>
      <c r="D48" s="77" t="s">
        <v>4</v>
      </c>
      <c r="E48" s="78">
        <v>223</v>
      </c>
      <c r="F48" s="78">
        <v>196</v>
      </c>
      <c r="G48" s="78">
        <v>213</v>
      </c>
      <c r="H48" s="78">
        <v>205</v>
      </c>
      <c r="I48" s="78">
        <v>220</v>
      </c>
      <c r="J48" s="78">
        <v>203</v>
      </c>
      <c r="K48" s="75" t="str">
        <f t="shared" si="1"/>
        <v>1804  BODØTurnusstillingerover 70 til 80%</v>
      </c>
      <c r="L48" s="99" t="s">
        <v>103</v>
      </c>
      <c r="M48" s="99" t="s">
        <v>62</v>
      </c>
      <c r="N48" s="99" t="s">
        <v>4</v>
      </c>
      <c r="O48" s="100">
        <v>0.20994542499999999</v>
      </c>
      <c r="P48" s="100">
        <v>0.20860609999999999</v>
      </c>
      <c r="Q48" s="100">
        <v>0.19931217500000001</v>
      </c>
      <c r="R48" s="100">
        <v>0.19872232500000001</v>
      </c>
      <c r="S48" s="100">
        <v>0.203186018</v>
      </c>
      <c r="T48" s="100">
        <v>0.204955836</v>
      </c>
      <c r="V48" s="34" t="str">
        <f t="shared" si="2"/>
        <v>1804  BODØTurnusstillingerover 70 til 80%</v>
      </c>
      <c r="W48" s="79" t="s">
        <v>103</v>
      </c>
      <c r="X48" s="79" t="s">
        <v>62</v>
      </c>
      <c r="Y48" s="79" t="s">
        <v>4</v>
      </c>
      <c r="Z48" s="80">
        <v>189</v>
      </c>
      <c r="AA48" s="80">
        <v>186</v>
      </c>
      <c r="AB48" s="80">
        <v>196</v>
      </c>
      <c r="AC48" s="80">
        <v>194</v>
      </c>
      <c r="AD48" s="80">
        <v>208</v>
      </c>
      <c r="AE48" s="80">
        <v>215</v>
      </c>
      <c r="AG48" s="76" t="str">
        <f t="shared" si="3"/>
        <v/>
      </c>
      <c r="AH48" s="81"/>
      <c r="AI48" s="81"/>
      <c r="AJ48" s="81"/>
      <c r="AK48" s="82"/>
      <c r="AL48" s="82"/>
      <c r="AM48" s="82"/>
      <c r="AN48" s="82"/>
      <c r="AO48" s="82"/>
      <c r="AP48" s="82"/>
    </row>
    <row r="49" spans="1:42" x14ac:dyDescent="0.25">
      <c r="A49" s="32" t="str">
        <f t="shared" si="0"/>
        <v>1804  BODØTurnusstillingerover 80% under 100%</v>
      </c>
      <c r="B49" s="77" t="s">
        <v>103</v>
      </c>
      <c r="C49" s="77" t="s">
        <v>62</v>
      </c>
      <c r="D49" s="77" t="s">
        <v>5</v>
      </c>
      <c r="E49" s="78">
        <v>129</v>
      </c>
      <c r="F49" s="78">
        <v>140</v>
      </c>
      <c r="G49" s="78">
        <v>142</v>
      </c>
      <c r="H49" s="78">
        <v>135</v>
      </c>
      <c r="I49" s="78">
        <v>152</v>
      </c>
      <c r="J49" s="78">
        <v>168</v>
      </c>
      <c r="K49" s="75" t="str">
        <f t="shared" si="1"/>
        <v>1804  BODØTurnusstillingerover 80% under 100%</v>
      </c>
      <c r="L49" s="99" t="s">
        <v>103</v>
      </c>
      <c r="M49" s="99" t="s">
        <v>62</v>
      </c>
      <c r="N49" s="99" t="s">
        <v>5</v>
      </c>
      <c r="O49" s="100">
        <v>0.194887121</v>
      </c>
      <c r="P49" s="100">
        <v>0.199226405</v>
      </c>
      <c r="Q49" s="100">
        <v>0.184547831</v>
      </c>
      <c r="R49" s="100">
        <v>0.172787836</v>
      </c>
      <c r="S49" s="100">
        <v>0.177200833</v>
      </c>
      <c r="T49" s="100">
        <v>0.175275764</v>
      </c>
      <c r="V49" s="34" t="str">
        <f t="shared" si="2"/>
        <v>1804  BODØTurnusstillingerover 80% under 100%</v>
      </c>
      <c r="W49" s="79" t="s">
        <v>103</v>
      </c>
      <c r="X49" s="79" t="s">
        <v>62</v>
      </c>
      <c r="Y49" s="79" t="s">
        <v>5</v>
      </c>
      <c r="Z49" s="80">
        <v>261</v>
      </c>
      <c r="AA49" s="80">
        <v>272</v>
      </c>
      <c r="AB49" s="80">
        <v>277</v>
      </c>
      <c r="AC49" s="80">
        <v>258</v>
      </c>
      <c r="AD49" s="80">
        <v>297</v>
      </c>
      <c r="AE49" s="80">
        <v>281</v>
      </c>
      <c r="AG49" s="76" t="str">
        <f t="shared" si="3"/>
        <v/>
      </c>
      <c r="AH49" s="81"/>
      <c r="AI49" s="81"/>
      <c r="AJ49" s="81"/>
      <c r="AK49" s="82"/>
      <c r="AL49" s="82"/>
      <c r="AM49" s="82"/>
      <c r="AN49" s="82"/>
      <c r="AO49" s="82"/>
      <c r="AP49" s="82"/>
    </row>
    <row r="50" spans="1:42" x14ac:dyDescent="0.25">
      <c r="A50" s="32" t="str">
        <f t="shared" si="0"/>
        <v>1804  BODØTurnusstillinger100% eller mer</v>
      </c>
      <c r="B50" s="77" t="s">
        <v>103</v>
      </c>
      <c r="C50" s="77" t="s">
        <v>62</v>
      </c>
      <c r="D50" s="77" t="s">
        <v>6</v>
      </c>
      <c r="E50" s="78">
        <v>227</v>
      </c>
      <c r="F50" s="78">
        <v>235</v>
      </c>
      <c r="G50" s="78">
        <v>249</v>
      </c>
      <c r="H50" s="78">
        <v>265</v>
      </c>
      <c r="I50" s="78">
        <v>259</v>
      </c>
      <c r="J50" s="78">
        <v>316</v>
      </c>
      <c r="K50" s="75" t="str">
        <f t="shared" si="1"/>
        <v>1804  BODØTurnusstillinger100% eller mer</v>
      </c>
      <c r="L50" s="99" t="s">
        <v>103</v>
      </c>
      <c r="M50" s="99" t="s">
        <v>62</v>
      </c>
      <c r="N50" s="99" t="s">
        <v>6</v>
      </c>
      <c r="O50" s="100">
        <v>0.14312491799999999</v>
      </c>
      <c r="P50" s="100">
        <v>0.13955686</v>
      </c>
      <c r="Q50" s="100">
        <v>0.139577705</v>
      </c>
      <c r="R50" s="100">
        <v>0.135745323</v>
      </c>
      <c r="S50" s="100">
        <v>0.139149351</v>
      </c>
      <c r="T50" s="100">
        <v>0.14061537399999999</v>
      </c>
      <c r="V50" s="34" t="str">
        <f t="shared" si="2"/>
        <v>1804  BODØTurnusstillinger100% eller mer</v>
      </c>
      <c r="W50" s="79" t="s">
        <v>103</v>
      </c>
      <c r="X50" s="79" t="s">
        <v>62</v>
      </c>
      <c r="Y50" s="79" t="s">
        <v>6</v>
      </c>
      <c r="Z50" s="80">
        <v>248</v>
      </c>
      <c r="AA50" s="80">
        <v>248</v>
      </c>
      <c r="AB50" s="80">
        <v>260</v>
      </c>
      <c r="AC50" s="80">
        <v>285</v>
      </c>
      <c r="AD50" s="80">
        <v>277</v>
      </c>
      <c r="AE50" s="80">
        <v>341</v>
      </c>
      <c r="AG50" s="76" t="str">
        <f t="shared" si="3"/>
        <v/>
      </c>
      <c r="AH50" s="81"/>
      <c r="AI50" s="81"/>
      <c r="AJ50" s="81"/>
      <c r="AK50" s="82"/>
      <c r="AL50" s="82"/>
      <c r="AM50" s="82"/>
      <c r="AN50" s="82"/>
      <c r="AO50" s="82"/>
      <c r="AP50" s="82"/>
    </row>
    <row r="51" spans="1:42" x14ac:dyDescent="0.25">
      <c r="A51" s="32" t="str">
        <f t="shared" si="0"/>
        <v>1822  LEIRFJORDAlle stillinger0% til 20%</v>
      </c>
      <c r="B51" s="77" t="s">
        <v>104</v>
      </c>
      <c r="C51" s="77" t="s">
        <v>31</v>
      </c>
      <c r="D51" s="77" t="s">
        <v>64</v>
      </c>
      <c r="E51" s="78">
        <v>10</v>
      </c>
      <c r="F51" s="78">
        <v>10</v>
      </c>
      <c r="G51" s="78">
        <v>11</v>
      </c>
      <c r="H51" s="78">
        <v>7</v>
      </c>
      <c r="I51" s="78">
        <v>12</v>
      </c>
      <c r="J51" s="78">
        <v>8</v>
      </c>
      <c r="K51" s="75" t="str">
        <f t="shared" si="1"/>
        <v>1822  LEIRFJORDAlle stillinger0% til 20%</v>
      </c>
      <c r="L51" s="99" t="s">
        <v>104</v>
      </c>
      <c r="M51" s="99" t="s">
        <v>31</v>
      </c>
      <c r="N51" s="99" t="s">
        <v>64</v>
      </c>
      <c r="O51" s="100">
        <v>0.45961861999999998</v>
      </c>
      <c r="P51" s="100">
        <v>0.42881279900000002</v>
      </c>
      <c r="Q51" s="100">
        <v>0.41514069199999998</v>
      </c>
      <c r="R51" s="100">
        <v>0.34893046700000002</v>
      </c>
      <c r="S51" s="100">
        <v>0.39952956099999998</v>
      </c>
      <c r="T51" s="100">
        <v>0.222895755</v>
      </c>
      <c r="V51" s="34" t="str">
        <f t="shared" si="2"/>
        <v>1822  LEIRFJORDAlle stillinger0% til 20%</v>
      </c>
      <c r="W51" s="79" t="s">
        <v>104</v>
      </c>
      <c r="X51" s="79" t="s">
        <v>31</v>
      </c>
      <c r="Y51" s="79" t="s">
        <v>64</v>
      </c>
      <c r="Z51" s="80">
        <v>7</v>
      </c>
      <c r="AA51" s="80">
        <v>6</v>
      </c>
      <c r="AB51" s="80">
        <v>8</v>
      </c>
      <c r="AC51" s="80">
        <v>7</v>
      </c>
      <c r="AD51" s="80">
        <v>8</v>
      </c>
      <c r="AE51" s="80">
        <v>7</v>
      </c>
      <c r="AG51" s="76" t="str">
        <f t="shared" si="3"/>
        <v/>
      </c>
      <c r="AH51" s="81"/>
      <c r="AI51" s="81"/>
      <c r="AJ51" s="81"/>
      <c r="AK51" s="82"/>
      <c r="AL51" s="82"/>
      <c r="AM51" s="82"/>
      <c r="AN51" s="82"/>
      <c r="AO51" s="82"/>
      <c r="AP51" s="82"/>
    </row>
    <row r="52" spans="1:42" x14ac:dyDescent="0.25">
      <c r="A52" s="32" t="str">
        <f t="shared" si="0"/>
        <v>1822  LEIRFJORDAlle stillingerover 20% til 40%</v>
      </c>
      <c r="B52" s="77" t="s">
        <v>104</v>
      </c>
      <c r="C52" s="77" t="s">
        <v>31</v>
      </c>
      <c r="D52" s="77" t="s">
        <v>60</v>
      </c>
      <c r="E52" s="78">
        <v>8</v>
      </c>
      <c r="F52" s="78">
        <v>10</v>
      </c>
      <c r="G52" s="78">
        <v>14</v>
      </c>
      <c r="H52" s="78">
        <v>9</v>
      </c>
      <c r="I52" s="78">
        <v>5</v>
      </c>
      <c r="J52" s="78">
        <v>8</v>
      </c>
      <c r="K52" s="75" t="str">
        <f t="shared" si="1"/>
        <v>1822  LEIRFJORDAlle stillingerover 20% til 40%</v>
      </c>
      <c r="L52" s="99" t="s">
        <v>104</v>
      </c>
      <c r="M52" s="99" t="s">
        <v>31</v>
      </c>
      <c r="N52" s="99" t="s">
        <v>60</v>
      </c>
      <c r="O52" s="100">
        <v>0.42732632199999998</v>
      </c>
      <c r="P52" s="100">
        <v>0.35717712699999998</v>
      </c>
      <c r="Q52" s="100">
        <v>0.29759721300000003</v>
      </c>
      <c r="R52" s="100">
        <v>0.61209425200000001</v>
      </c>
      <c r="S52" s="100">
        <v>0.22435921</v>
      </c>
      <c r="T52" s="100">
        <v>0.37616196099999999</v>
      </c>
      <c r="V52" s="34" t="str">
        <f t="shared" si="2"/>
        <v>1822  LEIRFJORDAlle stillingerover 20% til 40%</v>
      </c>
      <c r="W52" s="79" t="s">
        <v>104</v>
      </c>
      <c r="X52" s="79" t="s">
        <v>31</v>
      </c>
      <c r="Y52" s="79" t="s">
        <v>60</v>
      </c>
      <c r="Z52" s="80">
        <v>6</v>
      </c>
      <c r="AA52" s="80">
        <v>8</v>
      </c>
      <c r="AB52" s="80">
        <v>14</v>
      </c>
      <c r="AC52" s="80">
        <v>3</v>
      </c>
      <c r="AD52" s="80">
        <v>6</v>
      </c>
      <c r="AE52" s="80">
        <v>7</v>
      </c>
      <c r="AG52" s="76" t="str">
        <f t="shared" si="3"/>
        <v/>
      </c>
      <c r="AH52" s="81"/>
      <c r="AI52" s="81"/>
      <c r="AJ52" s="81"/>
      <c r="AK52" s="82"/>
      <c r="AL52" s="82"/>
      <c r="AM52" s="82"/>
      <c r="AN52" s="82"/>
      <c r="AO52" s="82"/>
      <c r="AP52" s="82"/>
    </row>
    <row r="53" spans="1:42" x14ac:dyDescent="0.25">
      <c r="A53" s="32" t="str">
        <f t="shared" si="0"/>
        <v>1822  LEIRFJORDAlle stillingerover 40% til 50%</v>
      </c>
      <c r="B53" s="77" t="s">
        <v>104</v>
      </c>
      <c r="C53" s="77" t="s">
        <v>31</v>
      </c>
      <c r="D53" s="77" t="s">
        <v>1</v>
      </c>
      <c r="E53" s="78">
        <v>25</v>
      </c>
      <c r="F53" s="78">
        <v>19</v>
      </c>
      <c r="G53" s="78">
        <v>17</v>
      </c>
      <c r="H53" s="78">
        <v>19</v>
      </c>
      <c r="I53" s="78">
        <v>13</v>
      </c>
      <c r="J53" s="78">
        <v>16</v>
      </c>
      <c r="K53" s="75" t="str">
        <f t="shared" si="1"/>
        <v>1822  LEIRFJORDAlle stillingerover 40% til 50%</v>
      </c>
      <c r="L53" s="99" t="s">
        <v>104</v>
      </c>
      <c r="M53" s="99" t="s">
        <v>31</v>
      </c>
      <c r="N53" s="99" t="s">
        <v>1</v>
      </c>
      <c r="O53" s="100">
        <v>0.12864358200000001</v>
      </c>
      <c r="P53" s="100">
        <v>0.13036915099999999</v>
      </c>
      <c r="Q53" s="100">
        <v>0.109602161</v>
      </c>
      <c r="R53" s="100">
        <v>0.117596826</v>
      </c>
      <c r="S53" s="100">
        <v>0.19068352</v>
      </c>
      <c r="T53" s="100">
        <v>0.13009917300000001</v>
      </c>
      <c r="V53" s="34" t="str">
        <f t="shared" si="2"/>
        <v>1822  LEIRFJORDAlle stillingerover 40% til 50%</v>
      </c>
      <c r="W53" s="79" t="s">
        <v>104</v>
      </c>
      <c r="X53" s="79" t="s">
        <v>31</v>
      </c>
      <c r="Y53" s="79" t="s">
        <v>1</v>
      </c>
      <c r="Z53" s="80">
        <v>19</v>
      </c>
      <c r="AA53" s="80">
        <v>14</v>
      </c>
      <c r="AB53" s="80">
        <v>13</v>
      </c>
      <c r="AC53" s="80">
        <v>17</v>
      </c>
      <c r="AD53" s="80">
        <v>11</v>
      </c>
      <c r="AE53" s="80">
        <v>12</v>
      </c>
      <c r="AG53" s="76" t="str">
        <f t="shared" si="3"/>
        <v/>
      </c>
      <c r="AH53" s="81"/>
      <c r="AI53" s="81"/>
      <c r="AJ53" s="81"/>
      <c r="AK53" s="82"/>
      <c r="AL53" s="82"/>
      <c r="AM53" s="82"/>
      <c r="AN53" s="82"/>
      <c r="AO53" s="82"/>
      <c r="AP53" s="82"/>
    </row>
    <row r="54" spans="1:42" x14ac:dyDescent="0.25">
      <c r="A54" s="32" t="str">
        <f t="shared" si="0"/>
        <v>1822  LEIRFJORDAlle stillingerover 50% til 60%</v>
      </c>
      <c r="B54" s="77" t="s">
        <v>104</v>
      </c>
      <c r="C54" s="77" t="s">
        <v>31</v>
      </c>
      <c r="D54" s="77" t="s">
        <v>2</v>
      </c>
      <c r="E54" s="78">
        <v>8</v>
      </c>
      <c r="F54" s="78">
        <v>12</v>
      </c>
      <c r="G54" s="78">
        <v>9</v>
      </c>
      <c r="H54" s="78">
        <v>9</v>
      </c>
      <c r="I54" s="78">
        <v>6</v>
      </c>
      <c r="J54" s="78">
        <v>5</v>
      </c>
      <c r="K54" s="75" t="str">
        <f t="shared" si="1"/>
        <v>1822  LEIRFJORDAlle stillingerover 50% til 60%</v>
      </c>
      <c r="L54" s="99" t="s">
        <v>104</v>
      </c>
      <c r="M54" s="99" t="s">
        <v>31</v>
      </c>
      <c r="N54" s="99" t="s">
        <v>2</v>
      </c>
      <c r="O54" s="100">
        <v>0.23145222800000001</v>
      </c>
      <c r="P54" s="100">
        <v>0.18488254600000001</v>
      </c>
      <c r="Q54" s="100">
        <v>0.15782011500000001</v>
      </c>
      <c r="R54" s="100">
        <v>0.18676968099999999</v>
      </c>
      <c r="S54" s="100">
        <v>0.137875739</v>
      </c>
      <c r="T54" s="100">
        <v>0.178162822</v>
      </c>
      <c r="V54" s="34" t="str">
        <f t="shared" si="2"/>
        <v>1822  LEIRFJORDAlle stillingerover 50% til 60%</v>
      </c>
      <c r="W54" s="79" t="s">
        <v>104</v>
      </c>
      <c r="X54" s="79" t="s">
        <v>31</v>
      </c>
      <c r="Y54" s="79" t="s">
        <v>2</v>
      </c>
      <c r="Z54" s="80">
        <v>9</v>
      </c>
      <c r="AA54" s="80">
        <v>13</v>
      </c>
      <c r="AB54" s="80">
        <v>9</v>
      </c>
      <c r="AC54" s="80">
        <v>10</v>
      </c>
      <c r="AD54" s="80">
        <v>9</v>
      </c>
      <c r="AE54" s="80">
        <v>8</v>
      </c>
      <c r="AG54" s="76" t="str">
        <f t="shared" si="3"/>
        <v/>
      </c>
      <c r="AH54" s="81"/>
      <c r="AI54" s="81"/>
      <c r="AJ54" s="81"/>
      <c r="AK54" s="82"/>
      <c r="AL54" s="82"/>
      <c r="AM54" s="82"/>
      <c r="AN54" s="82"/>
      <c r="AO54" s="82"/>
      <c r="AP54" s="82"/>
    </row>
    <row r="55" spans="1:42" x14ac:dyDescent="0.25">
      <c r="A55" s="32" t="str">
        <f t="shared" si="0"/>
        <v>1822  LEIRFJORDAlle stillingerover 60% til 70%</v>
      </c>
      <c r="B55" s="77" t="s">
        <v>104</v>
      </c>
      <c r="C55" s="77" t="s">
        <v>31</v>
      </c>
      <c r="D55" s="77" t="s">
        <v>3</v>
      </c>
      <c r="E55" s="78">
        <v>6</v>
      </c>
      <c r="F55" s="78">
        <v>11</v>
      </c>
      <c r="G55" s="78">
        <v>10</v>
      </c>
      <c r="H55" s="78">
        <v>9</v>
      </c>
      <c r="I55" s="78">
        <v>6</v>
      </c>
      <c r="J55" s="78">
        <v>5</v>
      </c>
      <c r="K55" s="75" t="str">
        <f t="shared" si="1"/>
        <v>1822  LEIRFJORDAlle stillingerover 60% til 70%</v>
      </c>
      <c r="L55" s="99" t="s">
        <v>104</v>
      </c>
      <c r="M55" s="99" t="s">
        <v>31</v>
      </c>
      <c r="N55" s="99" t="s">
        <v>3</v>
      </c>
      <c r="O55" s="100">
        <v>0.30547815499999997</v>
      </c>
      <c r="P55" s="100">
        <v>0.22420716299999999</v>
      </c>
      <c r="Q55" s="100">
        <v>0.28109197299999999</v>
      </c>
      <c r="R55" s="100">
        <v>0.23960614</v>
      </c>
      <c r="S55" s="100">
        <v>0.21599574199999999</v>
      </c>
      <c r="T55" s="100">
        <v>0.200976656</v>
      </c>
      <c r="V55" s="34" t="str">
        <f t="shared" si="2"/>
        <v>1822  LEIRFJORDAlle stillingerover 60% til 70%</v>
      </c>
      <c r="W55" s="79" t="s">
        <v>104</v>
      </c>
      <c r="X55" s="79" t="s">
        <v>31</v>
      </c>
      <c r="Y55" s="79" t="s">
        <v>3</v>
      </c>
      <c r="Z55" s="80">
        <v>6</v>
      </c>
      <c r="AA55" s="80">
        <v>10</v>
      </c>
      <c r="AB55" s="80">
        <v>8</v>
      </c>
      <c r="AC55" s="80">
        <v>11</v>
      </c>
      <c r="AD55" s="80">
        <v>4</v>
      </c>
      <c r="AE55" s="80">
        <v>8</v>
      </c>
      <c r="AG55" s="76" t="str">
        <f t="shared" si="3"/>
        <v/>
      </c>
      <c r="AH55" s="81"/>
      <c r="AI55" s="81"/>
      <c r="AJ55" s="81"/>
      <c r="AK55" s="82"/>
      <c r="AL55" s="82"/>
      <c r="AM55" s="82"/>
      <c r="AN55" s="82"/>
      <c r="AO55" s="82"/>
      <c r="AP55" s="82"/>
    </row>
    <row r="56" spans="1:42" x14ac:dyDescent="0.25">
      <c r="A56" s="32" t="str">
        <f t="shared" si="0"/>
        <v>1822  LEIRFJORDAlle stillingerover 70 til 80%</v>
      </c>
      <c r="B56" s="77" t="s">
        <v>104</v>
      </c>
      <c r="C56" s="77" t="s">
        <v>31</v>
      </c>
      <c r="D56" s="77" t="s">
        <v>4</v>
      </c>
      <c r="E56" s="78">
        <v>22</v>
      </c>
      <c r="F56" s="78">
        <v>14</v>
      </c>
      <c r="G56" s="78">
        <v>15</v>
      </c>
      <c r="H56" s="78">
        <v>18</v>
      </c>
      <c r="I56" s="78">
        <v>20</v>
      </c>
      <c r="J56" s="78">
        <v>17</v>
      </c>
      <c r="K56" s="75" t="str">
        <f t="shared" si="1"/>
        <v>1822  LEIRFJORDAlle stillingerover 70 til 80%</v>
      </c>
      <c r="L56" s="99" t="s">
        <v>104</v>
      </c>
      <c r="M56" s="99" t="s">
        <v>31</v>
      </c>
      <c r="N56" s="99" t="s">
        <v>4</v>
      </c>
      <c r="O56" s="100">
        <v>0.17263277499999999</v>
      </c>
      <c r="P56" s="100">
        <v>0.187210974</v>
      </c>
      <c r="Q56" s="100">
        <v>0.17108713</v>
      </c>
      <c r="R56" s="100">
        <v>0.13790591099999999</v>
      </c>
      <c r="S56" s="100">
        <v>0.19673912599999999</v>
      </c>
      <c r="T56" s="100">
        <v>0.165975331</v>
      </c>
      <c r="V56" s="34" t="str">
        <f t="shared" si="2"/>
        <v>1822  LEIRFJORDAlle stillingerover 70 til 80%</v>
      </c>
      <c r="W56" s="79" t="s">
        <v>104</v>
      </c>
      <c r="X56" s="79" t="s">
        <v>31</v>
      </c>
      <c r="Y56" s="79" t="s">
        <v>4</v>
      </c>
      <c r="Z56" s="80">
        <v>22</v>
      </c>
      <c r="AA56" s="80">
        <v>9</v>
      </c>
      <c r="AB56" s="80">
        <v>13</v>
      </c>
      <c r="AC56" s="80">
        <v>16</v>
      </c>
      <c r="AD56" s="80">
        <v>14</v>
      </c>
      <c r="AE56" s="80">
        <v>12</v>
      </c>
      <c r="AG56" s="76" t="str">
        <f t="shared" si="3"/>
        <v/>
      </c>
      <c r="AH56" s="81"/>
      <c r="AI56" s="81"/>
      <c r="AJ56" s="81"/>
      <c r="AK56" s="82"/>
      <c r="AL56" s="82"/>
      <c r="AM56" s="82"/>
      <c r="AN56" s="82"/>
      <c r="AO56" s="82"/>
      <c r="AP56" s="82"/>
    </row>
    <row r="57" spans="1:42" x14ac:dyDescent="0.25">
      <c r="A57" s="32" t="str">
        <f t="shared" si="0"/>
        <v>1822  LEIRFJORDAlle stillingerover 80% under 100%</v>
      </c>
      <c r="B57" s="77" t="s">
        <v>104</v>
      </c>
      <c r="C57" s="77" t="s">
        <v>31</v>
      </c>
      <c r="D57" s="77" t="s">
        <v>5</v>
      </c>
      <c r="E57" s="78">
        <v>11</v>
      </c>
      <c r="F57" s="78">
        <v>10</v>
      </c>
      <c r="G57" s="78">
        <v>12</v>
      </c>
      <c r="H57" s="78">
        <v>15</v>
      </c>
      <c r="I57" s="78">
        <v>13</v>
      </c>
      <c r="J57" s="78">
        <v>20</v>
      </c>
      <c r="K57" s="75" t="str">
        <f t="shared" si="1"/>
        <v>1822  LEIRFJORDAlle stillingerover 80% under 100%</v>
      </c>
      <c r="L57" s="99" t="s">
        <v>104</v>
      </c>
      <c r="M57" s="99" t="s">
        <v>31</v>
      </c>
      <c r="N57" s="99" t="s">
        <v>5</v>
      </c>
      <c r="O57" s="100">
        <v>0.14518289200000001</v>
      </c>
      <c r="P57" s="100">
        <v>0.197344045</v>
      </c>
      <c r="Q57" s="100">
        <v>0.20005091</v>
      </c>
      <c r="R57" s="100">
        <v>0.20691855000000001</v>
      </c>
      <c r="S57" s="100">
        <v>0.21719807099999999</v>
      </c>
      <c r="T57" s="100">
        <v>0.19364199300000001</v>
      </c>
      <c r="V57" s="34" t="str">
        <f t="shared" si="2"/>
        <v>1822  LEIRFJORDAlle stillingerover 80% under 100%</v>
      </c>
      <c r="W57" s="79" t="s">
        <v>104</v>
      </c>
      <c r="X57" s="79" t="s">
        <v>31</v>
      </c>
      <c r="Y57" s="79" t="s">
        <v>5</v>
      </c>
      <c r="Z57" s="80">
        <v>21</v>
      </c>
      <c r="AA57" s="80">
        <v>26</v>
      </c>
      <c r="AB57" s="80">
        <v>22</v>
      </c>
      <c r="AC57" s="80">
        <v>22</v>
      </c>
      <c r="AD57" s="80">
        <v>22</v>
      </c>
      <c r="AE57" s="80">
        <v>25</v>
      </c>
      <c r="AG57" s="76" t="str">
        <f t="shared" si="3"/>
        <v/>
      </c>
      <c r="AH57" s="81"/>
      <c r="AI57" s="81"/>
      <c r="AJ57" s="81"/>
      <c r="AK57" s="82"/>
      <c r="AL57" s="82"/>
      <c r="AM57" s="82"/>
      <c r="AN57" s="82"/>
      <c r="AO57" s="82"/>
      <c r="AP57" s="82"/>
    </row>
    <row r="58" spans="1:42" x14ac:dyDescent="0.25">
      <c r="A58" s="32" t="str">
        <f t="shared" si="0"/>
        <v>1822  LEIRFJORDAlle stillinger100% eller mer</v>
      </c>
      <c r="B58" s="77" t="s">
        <v>104</v>
      </c>
      <c r="C58" s="77" t="s">
        <v>31</v>
      </c>
      <c r="D58" s="77" t="s">
        <v>6</v>
      </c>
      <c r="E58" s="78">
        <v>36</v>
      </c>
      <c r="F58" s="78">
        <v>40</v>
      </c>
      <c r="G58" s="78">
        <v>43</v>
      </c>
      <c r="H58" s="78">
        <v>46</v>
      </c>
      <c r="I58" s="78">
        <v>46</v>
      </c>
      <c r="J58" s="78">
        <v>43</v>
      </c>
      <c r="K58" s="75" t="str">
        <f t="shared" si="1"/>
        <v>1822  LEIRFJORDAlle stillinger100% eller mer</v>
      </c>
      <c r="L58" s="99" t="s">
        <v>104</v>
      </c>
      <c r="M58" s="99" t="s">
        <v>31</v>
      </c>
      <c r="N58" s="99" t="s">
        <v>6</v>
      </c>
      <c r="O58" s="100">
        <v>3.3282774000000001E-2</v>
      </c>
      <c r="P58" s="100">
        <v>2.1680932E-2</v>
      </c>
      <c r="Q58" s="100">
        <v>1.9689083E-2</v>
      </c>
      <c r="R58" s="100">
        <v>2.0921852000000001E-2</v>
      </c>
      <c r="S58" s="100">
        <v>2.3157473000000001E-2</v>
      </c>
      <c r="T58" s="100">
        <v>3.5007684999999997E-2</v>
      </c>
      <c r="V58" s="34" t="str">
        <f t="shared" si="2"/>
        <v>1822  LEIRFJORDAlle stillinger100% eller mer</v>
      </c>
      <c r="W58" s="79" t="s">
        <v>104</v>
      </c>
      <c r="X58" s="79" t="s">
        <v>31</v>
      </c>
      <c r="Y58" s="79" t="s">
        <v>6</v>
      </c>
      <c r="Z58" s="80">
        <v>36</v>
      </c>
      <c r="AA58" s="80">
        <v>40</v>
      </c>
      <c r="AB58" s="80">
        <v>44</v>
      </c>
      <c r="AC58" s="80">
        <v>46</v>
      </c>
      <c r="AD58" s="80">
        <v>47</v>
      </c>
      <c r="AE58" s="80">
        <v>43</v>
      </c>
      <c r="AG58" s="76" t="str">
        <f t="shared" si="3"/>
        <v/>
      </c>
      <c r="AH58" s="81"/>
      <c r="AI58" s="81"/>
      <c r="AJ58" s="81"/>
      <c r="AK58" s="82"/>
      <c r="AL58" s="82"/>
      <c r="AM58" s="82"/>
      <c r="AN58" s="82"/>
      <c r="AO58" s="82"/>
      <c r="AP58" s="82"/>
    </row>
    <row r="59" spans="1:42" x14ac:dyDescent="0.25">
      <c r="A59" s="32" t="str">
        <f t="shared" si="0"/>
        <v>1822  LEIRFJORDTurnusstillinger0% til 20%</v>
      </c>
      <c r="B59" s="77" t="s">
        <v>104</v>
      </c>
      <c r="C59" s="77" t="s">
        <v>62</v>
      </c>
      <c r="D59" s="77" t="s">
        <v>64</v>
      </c>
      <c r="E59" s="78">
        <v>8</v>
      </c>
      <c r="F59" s="78">
        <v>7</v>
      </c>
      <c r="G59" s="78">
        <v>9</v>
      </c>
      <c r="H59" s="78">
        <v>5</v>
      </c>
      <c r="I59" s="78">
        <v>7</v>
      </c>
      <c r="J59" s="78">
        <v>5</v>
      </c>
      <c r="K59" s="75" t="str">
        <f t="shared" si="1"/>
        <v>1822  LEIRFJORDTurnusstillinger0% til 20%</v>
      </c>
      <c r="L59" s="99" t="s">
        <v>104</v>
      </c>
      <c r="M59" s="99" t="s">
        <v>62</v>
      </c>
      <c r="N59" s="99" t="s">
        <v>64</v>
      </c>
      <c r="O59" s="100">
        <v>0.59125792099999996</v>
      </c>
      <c r="P59" s="100">
        <v>0.58705218400000003</v>
      </c>
      <c r="Q59" s="100">
        <v>0.51777849200000003</v>
      </c>
      <c r="R59" s="100">
        <v>0.47918240400000001</v>
      </c>
      <c r="S59" s="100">
        <v>0.57331886899999995</v>
      </c>
      <c r="T59" s="100">
        <v>0.382318726</v>
      </c>
      <c r="V59" s="34" t="str">
        <f t="shared" si="2"/>
        <v>1822  LEIRFJORDTurnusstillinger0% til 20%</v>
      </c>
      <c r="W59" s="79" t="s">
        <v>104</v>
      </c>
      <c r="X59" s="79" t="s">
        <v>62</v>
      </c>
      <c r="Y59" s="79" t="s">
        <v>64</v>
      </c>
      <c r="Z59" s="80">
        <v>5</v>
      </c>
      <c r="AA59" s="80">
        <v>4</v>
      </c>
      <c r="AB59" s="80">
        <v>6</v>
      </c>
      <c r="AC59" s="80">
        <v>5</v>
      </c>
      <c r="AD59" s="80">
        <v>3</v>
      </c>
      <c r="AE59" s="80">
        <v>4</v>
      </c>
      <c r="AG59" s="76" t="str">
        <f t="shared" si="3"/>
        <v/>
      </c>
      <c r="AH59" s="81"/>
      <c r="AI59" s="81"/>
      <c r="AJ59" s="81"/>
      <c r="AK59" s="82"/>
      <c r="AL59" s="82"/>
      <c r="AM59" s="82"/>
      <c r="AN59" s="82"/>
      <c r="AO59" s="82"/>
      <c r="AP59" s="82"/>
    </row>
    <row r="60" spans="1:42" x14ac:dyDescent="0.25">
      <c r="A60" s="32" t="str">
        <f t="shared" si="0"/>
        <v>1822  LEIRFJORDTurnusstillingerover 20% til 40%</v>
      </c>
      <c r="B60" s="77" t="s">
        <v>104</v>
      </c>
      <c r="C60" s="77" t="s">
        <v>62</v>
      </c>
      <c r="D60" s="77" t="s">
        <v>60</v>
      </c>
      <c r="E60" s="78">
        <v>6</v>
      </c>
      <c r="F60" s="78">
        <v>7</v>
      </c>
      <c r="G60" s="78">
        <v>9</v>
      </c>
      <c r="H60" s="78">
        <v>7</v>
      </c>
      <c r="I60" s="78">
        <v>3</v>
      </c>
      <c r="J60" s="78">
        <v>6</v>
      </c>
      <c r="K60" s="75" t="str">
        <f t="shared" si="1"/>
        <v>1822  LEIRFJORDTurnusstillingerover 20% til 40%</v>
      </c>
      <c r="L60" s="99" t="s">
        <v>104</v>
      </c>
      <c r="M60" s="99" t="s">
        <v>62</v>
      </c>
      <c r="N60" s="99" t="s">
        <v>60</v>
      </c>
      <c r="O60" s="100">
        <v>0.64627153599999998</v>
      </c>
      <c r="P60" s="100">
        <v>0.59315658699999996</v>
      </c>
      <c r="Q60" s="100">
        <v>0.50012194899999995</v>
      </c>
      <c r="R60" s="100">
        <v>0.87398010199999998</v>
      </c>
      <c r="S60" s="100">
        <v>0.39421093299999999</v>
      </c>
      <c r="T60" s="100">
        <v>0.54817086000000004</v>
      </c>
      <c r="V60" s="34" t="str">
        <f t="shared" si="2"/>
        <v>1822  LEIRFJORDTurnusstillingerover 20% til 40%</v>
      </c>
      <c r="W60" s="79" t="s">
        <v>104</v>
      </c>
      <c r="X60" s="79" t="s">
        <v>62</v>
      </c>
      <c r="Y60" s="79" t="s">
        <v>60</v>
      </c>
      <c r="Z60" s="80">
        <v>4</v>
      </c>
      <c r="AA60" s="80">
        <v>5</v>
      </c>
      <c r="AB60" s="80">
        <v>9</v>
      </c>
      <c r="AC60" s="80">
        <v>2</v>
      </c>
      <c r="AD60" s="80">
        <v>5</v>
      </c>
      <c r="AE60" s="80">
        <v>5</v>
      </c>
      <c r="AG60" s="76" t="str">
        <f t="shared" si="3"/>
        <v/>
      </c>
      <c r="AH60" s="81"/>
      <c r="AI60" s="81"/>
      <c r="AJ60" s="81"/>
      <c r="AK60" s="82"/>
      <c r="AL60" s="82"/>
      <c r="AM60" s="82"/>
      <c r="AN60" s="82"/>
      <c r="AO60" s="82"/>
      <c r="AP60" s="82"/>
    </row>
    <row r="61" spans="1:42" x14ac:dyDescent="0.25">
      <c r="A61" s="32" t="str">
        <f t="shared" si="0"/>
        <v>1822  LEIRFJORDTurnusstillingerover 40% til 50%</v>
      </c>
      <c r="B61" s="77" t="s">
        <v>104</v>
      </c>
      <c r="C61" s="77" t="s">
        <v>62</v>
      </c>
      <c r="D61" s="77" t="s">
        <v>1</v>
      </c>
      <c r="E61" s="78">
        <v>10</v>
      </c>
      <c r="F61" s="78">
        <v>9</v>
      </c>
      <c r="G61" s="78">
        <v>6</v>
      </c>
      <c r="H61" s="78">
        <v>8</v>
      </c>
      <c r="I61" s="78">
        <v>6</v>
      </c>
      <c r="J61" s="78">
        <v>6</v>
      </c>
      <c r="K61" s="75" t="str">
        <f t="shared" si="1"/>
        <v>1822  LEIRFJORDTurnusstillingerover 40% til 50%</v>
      </c>
      <c r="L61" s="99" t="s">
        <v>104</v>
      </c>
      <c r="M61" s="99" t="s">
        <v>62</v>
      </c>
      <c r="N61" s="99" t="s">
        <v>1</v>
      </c>
      <c r="O61" s="100">
        <v>0.32060921599999997</v>
      </c>
      <c r="P61" s="100">
        <v>0.27983392200000001</v>
      </c>
      <c r="Q61" s="100">
        <v>0.25955800600000001</v>
      </c>
      <c r="R61" s="100">
        <v>0.287852043</v>
      </c>
      <c r="S61" s="100">
        <v>0.42930210600000002</v>
      </c>
      <c r="T61" s="100">
        <v>0.36240253100000003</v>
      </c>
      <c r="V61" s="34" t="str">
        <f t="shared" si="2"/>
        <v>1822  LEIRFJORDTurnusstillingerover 40% til 50%</v>
      </c>
      <c r="W61" s="79" t="s">
        <v>104</v>
      </c>
      <c r="X61" s="79" t="s">
        <v>62</v>
      </c>
      <c r="Y61" s="79" t="s">
        <v>1</v>
      </c>
      <c r="Z61" s="80">
        <v>7</v>
      </c>
      <c r="AA61" s="80">
        <v>7</v>
      </c>
      <c r="AB61" s="80">
        <v>4</v>
      </c>
      <c r="AC61" s="80">
        <v>8</v>
      </c>
      <c r="AD61" s="80">
        <v>4</v>
      </c>
      <c r="AE61" s="80">
        <v>5</v>
      </c>
      <c r="AG61" s="76" t="str">
        <f t="shared" si="3"/>
        <v/>
      </c>
      <c r="AH61" s="81"/>
      <c r="AI61" s="81"/>
      <c r="AJ61" s="81"/>
      <c r="AK61" s="82"/>
      <c r="AL61" s="82"/>
      <c r="AM61" s="82"/>
      <c r="AN61" s="82"/>
      <c r="AO61" s="82"/>
      <c r="AP61" s="82"/>
    </row>
    <row r="62" spans="1:42" x14ac:dyDescent="0.25">
      <c r="A62" s="32" t="str">
        <f t="shared" si="0"/>
        <v>1822  LEIRFJORDTurnusstillingerover 50% til 60%</v>
      </c>
      <c r="B62" s="77" t="s">
        <v>104</v>
      </c>
      <c r="C62" s="77" t="s">
        <v>62</v>
      </c>
      <c r="D62" s="77" t="s">
        <v>2</v>
      </c>
      <c r="E62" s="78">
        <v>6</v>
      </c>
      <c r="F62" s="78">
        <v>7</v>
      </c>
      <c r="G62" s="78">
        <v>5</v>
      </c>
      <c r="H62" s="78">
        <v>5</v>
      </c>
      <c r="I62" s="78">
        <v>3</v>
      </c>
      <c r="J62" s="78">
        <v>3</v>
      </c>
      <c r="K62" s="75" t="str">
        <f t="shared" si="1"/>
        <v>1822  LEIRFJORDTurnusstillingerover 50% til 60%</v>
      </c>
      <c r="L62" s="99" t="s">
        <v>104</v>
      </c>
      <c r="M62" s="99" t="s">
        <v>62</v>
      </c>
      <c r="N62" s="99" t="s">
        <v>2</v>
      </c>
      <c r="O62" s="100">
        <v>0.30966721200000003</v>
      </c>
      <c r="P62" s="100">
        <v>0.32207647299999997</v>
      </c>
      <c r="Q62" s="100">
        <v>0.28725012300000002</v>
      </c>
      <c r="R62" s="100">
        <v>0.30637413400000002</v>
      </c>
      <c r="S62" s="100">
        <v>0.285627988</v>
      </c>
      <c r="T62" s="100">
        <v>0.30544714099999998</v>
      </c>
      <c r="V62" s="34" t="str">
        <f t="shared" si="2"/>
        <v>1822  LEIRFJORDTurnusstillingerover 50% til 60%</v>
      </c>
      <c r="W62" s="79" t="s">
        <v>104</v>
      </c>
      <c r="X62" s="79" t="s">
        <v>62</v>
      </c>
      <c r="Y62" s="79" t="s">
        <v>2</v>
      </c>
      <c r="Z62" s="80">
        <v>6</v>
      </c>
      <c r="AA62" s="80">
        <v>6</v>
      </c>
      <c r="AB62" s="80">
        <v>4</v>
      </c>
      <c r="AC62" s="80">
        <v>4</v>
      </c>
      <c r="AD62" s="80">
        <v>5</v>
      </c>
      <c r="AE62" s="80">
        <v>4</v>
      </c>
      <c r="AG62" s="76" t="str">
        <f t="shared" si="3"/>
        <v/>
      </c>
      <c r="AH62" s="81"/>
      <c r="AI62" s="81"/>
      <c r="AJ62" s="81"/>
      <c r="AK62" s="82"/>
      <c r="AL62" s="82"/>
      <c r="AM62" s="82"/>
      <c r="AN62" s="82"/>
      <c r="AO62" s="82"/>
      <c r="AP62" s="82"/>
    </row>
    <row r="63" spans="1:42" x14ac:dyDescent="0.25">
      <c r="A63" s="32" t="str">
        <f t="shared" si="0"/>
        <v>1822  LEIRFJORDTurnusstillingerover 60% til 70%</v>
      </c>
      <c r="B63" s="77" t="s">
        <v>104</v>
      </c>
      <c r="C63" s="77" t="s">
        <v>62</v>
      </c>
      <c r="D63" s="77" t="s">
        <v>3</v>
      </c>
      <c r="E63" s="78">
        <v>6</v>
      </c>
      <c r="F63" s="78">
        <v>10</v>
      </c>
      <c r="G63" s="78">
        <v>10</v>
      </c>
      <c r="H63" s="78">
        <v>8</v>
      </c>
      <c r="I63" s="78">
        <v>5</v>
      </c>
      <c r="J63" s="78">
        <v>4</v>
      </c>
      <c r="K63" s="75" t="str">
        <f t="shared" si="1"/>
        <v>1822  LEIRFJORDTurnusstillingerover 60% til 70%</v>
      </c>
      <c r="L63" s="99" t="s">
        <v>104</v>
      </c>
      <c r="M63" s="99" t="s">
        <v>62</v>
      </c>
      <c r="N63" s="99" t="s">
        <v>3</v>
      </c>
      <c r="O63" s="100">
        <v>0.30547815499999997</v>
      </c>
      <c r="P63" s="100">
        <v>0.24515034899999999</v>
      </c>
      <c r="Q63" s="100">
        <v>0.28109197299999999</v>
      </c>
      <c r="R63" s="100">
        <v>0.268129375</v>
      </c>
      <c r="S63" s="100">
        <v>0.25797791799999997</v>
      </c>
      <c r="T63" s="100">
        <v>0.24783618700000001</v>
      </c>
      <c r="V63" s="34" t="str">
        <f t="shared" si="2"/>
        <v>1822  LEIRFJORDTurnusstillingerover 60% til 70%</v>
      </c>
      <c r="W63" s="79" t="s">
        <v>104</v>
      </c>
      <c r="X63" s="79" t="s">
        <v>62</v>
      </c>
      <c r="Y63" s="79" t="s">
        <v>3</v>
      </c>
      <c r="Z63" s="80">
        <v>5</v>
      </c>
      <c r="AA63" s="80">
        <v>7</v>
      </c>
      <c r="AB63" s="80">
        <v>7</v>
      </c>
      <c r="AC63" s="80">
        <v>10</v>
      </c>
      <c r="AD63" s="80">
        <v>3</v>
      </c>
      <c r="AE63" s="80">
        <v>6</v>
      </c>
      <c r="AG63" s="76" t="str">
        <f t="shared" si="3"/>
        <v/>
      </c>
      <c r="AH63" s="81"/>
      <c r="AI63" s="81"/>
      <c r="AJ63" s="81"/>
      <c r="AK63" s="82"/>
      <c r="AL63" s="82"/>
      <c r="AM63" s="82"/>
      <c r="AN63" s="82"/>
      <c r="AO63" s="82"/>
      <c r="AP63" s="82"/>
    </row>
    <row r="64" spans="1:42" x14ac:dyDescent="0.25">
      <c r="A64" s="32" t="str">
        <f t="shared" si="0"/>
        <v>1822  LEIRFJORDTurnusstillingerover 70 til 80%</v>
      </c>
      <c r="B64" s="77" t="s">
        <v>104</v>
      </c>
      <c r="C64" s="77" t="s">
        <v>62</v>
      </c>
      <c r="D64" s="77" t="s">
        <v>4</v>
      </c>
      <c r="E64" s="78">
        <v>18</v>
      </c>
      <c r="F64" s="78">
        <v>13</v>
      </c>
      <c r="G64" s="78">
        <v>12</v>
      </c>
      <c r="H64" s="78">
        <v>13</v>
      </c>
      <c r="I64" s="78">
        <v>17</v>
      </c>
      <c r="J64" s="78">
        <v>12</v>
      </c>
      <c r="K64" s="75" t="str">
        <f t="shared" si="1"/>
        <v>1822  LEIRFJORDTurnusstillingerover 70 til 80%</v>
      </c>
      <c r="L64" s="99" t="s">
        <v>104</v>
      </c>
      <c r="M64" s="99" t="s">
        <v>62</v>
      </c>
      <c r="N64" s="99" t="s">
        <v>4</v>
      </c>
      <c r="O64" s="100">
        <v>0.21376152200000001</v>
      </c>
      <c r="P64" s="100">
        <v>0.20272896400000001</v>
      </c>
      <c r="Q64" s="100">
        <v>0.21709993999999999</v>
      </c>
      <c r="R64" s="100">
        <v>0.19456754200000001</v>
      </c>
      <c r="S64" s="100">
        <v>0.23401827</v>
      </c>
      <c r="T64" s="100">
        <v>0.238689175</v>
      </c>
      <c r="V64" s="34" t="str">
        <f t="shared" si="2"/>
        <v>1822  LEIRFJORDTurnusstillingerover 70 til 80%</v>
      </c>
      <c r="W64" s="79" t="s">
        <v>104</v>
      </c>
      <c r="X64" s="79" t="s">
        <v>62</v>
      </c>
      <c r="Y64" s="79" t="s">
        <v>4</v>
      </c>
      <c r="Z64" s="80">
        <v>17</v>
      </c>
      <c r="AA64" s="80">
        <v>9</v>
      </c>
      <c r="AB64" s="80">
        <v>10</v>
      </c>
      <c r="AC64" s="80">
        <v>10</v>
      </c>
      <c r="AD64" s="80">
        <v>12</v>
      </c>
      <c r="AE64" s="80">
        <v>7</v>
      </c>
      <c r="AG64" s="76" t="str">
        <f t="shared" si="3"/>
        <v/>
      </c>
      <c r="AH64" s="81"/>
      <c r="AI64" s="81"/>
      <c r="AJ64" s="81"/>
      <c r="AK64" s="82"/>
      <c r="AL64" s="82"/>
      <c r="AM64" s="82"/>
      <c r="AN64" s="82"/>
      <c r="AO64" s="82"/>
      <c r="AP64" s="82"/>
    </row>
    <row r="65" spans="1:42" x14ac:dyDescent="0.25">
      <c r="A65" s="32" t="str">
        <f t="shared" si="0"/>
        <v>1822  LEIRFJORDTurnusstillingerover 80% under 100%</v>
      </c>
      <c r="B65" s="77" t="s">
        <v>104</v>
      </c>
      <c r="C65" s="77" t="s">
        <v>62</v>
      </c>
      <c r="D65" s="77" t="s">
        <v>5</v>
      </c>
      <c r="E65" s="78">
        <v>9</v>
      </c>
      <c r="F65" s="78">
        <v>10</v>
      </c>
      <c r="G65" s="78">
        <v>12</v>
      </c>
      <c r="H65" s="78">
        <v>15</v>
      </c>
      <c r="I65" s="78">
        <v>13</v>
      </c>
      <c r="J65" s="78">
        <v>19</v>
      </c>
      <c r="K65" s="75" t="str">
        <f t="shared" si="1"/>
        <v>1822  LEIRFJORDTurnusstillingerover 80% under 100%</v>
      </c>
      <c r="L65" s="99" t="s">
        <v>104</v>
      </c>
      <c r="M65" s="99" t="s">
        <v>62</v>
      </c>
      <c r="N65" s="99" t="s">
        <v>5</v>
      </c>
      <c r="O65" s="100">
        <v>0.17765605600000001</v>
      </c>
      <c r="P65" s="100">
        <v>0.197344045</v>
      </c>
      <c r="Q65" s="100">
        <v>0.20005091</v>
      </c>
      <c r="R65" s="100">
        <v>0.20691855000000001</v>
      </c>
      <c r="S65" s="100">
        <v>0.21719807099999999</v>
      </c>
      <c r="T65" s="100">
        <v>0.20446874900000001</v>
      </c>
      <c r="V65" s="34" t="str">
        <f t="shared" si="2"/>
        <v>1822  LEIRFJORDTurnusstillingerover 80% under 100%</v>
      </c>
      <c r="W65" s="79" t="s">
        <v>104</v>
      </c>
      <c r="X65" s="79" t="s">
        <v>62</v>
      </c>
      <c r="Y65" s="79" t="s">
        <v>5</v>
      </c>
      <c r="Z65" s="80">
        <v>19</v>
      </c>
      <c r="AA65" s="80">
        <v>25</v>
      </c>
      <c r="AB65" s="80">
        <v>22</v>
      </c>
      <c r="AC65" s="80">
        <v>22</v>
      </c>
      <c r="AD65" s="80">
        <v>21</v>
      </c>
      <c r="AE65" s="80">
        <v>24</v>
      </c>
      <c r="AG65" s="76" t="str">
        <f t="shared" si="3"/>
        <v/>
      </c>
      <c r="AH65" s="81"/>
      <c r="AI65" s="81"/>
      <c r="AJ65" s="81"/>
      <c r="AK65" s="82"/>
      <c r="AL65" s="82"/>
      <c r="AM65" s="82"/>
      <c r="AN65" s="82"/>
      <c r="AO65" s="82"/>
      <c r="AP65" s="82"/>
    </row>
    <row r="66" spans="1:42" x14ac:dyDescent="0.25">
      <c r="A66" s="32" t="str">
        <f t="shared" si="0"/>
        <v>1822  LEIRFJORDTurnusstillinger100% eller mer</v>
      </c>
      <c r="B66" s="77" t="s">
        <v>104</v>
      </c>
      <c r="C66" s="77" t="s">
        <v>62</v>
      </c>
      <c r="D66" s="77" t="s">
        <v>6</v>
      </c>
      <c r="E66" s="78">
        <v>8</v>
      </c>
      <c r="F66" s="78">
        <v>7</v>
      </c>
      <c r="G66" s="78">
        <v>6</v>
      </c>
      <c r="H66" s="78">
        <v>7</v>
      </c>
      <c r="I66" s="78">
        <v>7</v>
      </c>
      <c r="J66" s="78">
        <v>9</v>
      </c>
      <c r="K66" s="75" t="str">
        <f t="shared" si="1"/>
        <v>1822  LEIRFJORDTurnusstillinger100% eller mer</v>
      </c>
      <c r="L66" s="99" t="s">
        <v>104</v>
      </c>
      <c r="M66" s="99" t="s">
        <v>62</v>
      </c>
      <c r="N66" s="99" t="s">
        <v>6</v>
      </c>
      <c r="O66" s="100">
        <v>0.14977248100000001</v>
      </c>
      <c r="P66" s="100">
        <v>0.12389103899999999</v>
      </c>
      <c r="Q66" s="100">
        <v>0.14110509199999999</v>
      </c>
      <c r="R66" s="100">
        <v>0.13748645700000001</v>
      </c>
      <c r="S66" s="100">
        <v>0.15217768100000001</v>
      </c>
      <c r="T66" s="100">
        <v>0.167258938</v>
      </c>
      <c r="V66" s="34" t="str">
        <f t="shared" si="2"/>
        <v>1822  LEIRFJORDTurnusstillinger100% eller mer</v>
      </c>
      <c r="W66" s="79" t="s">
        <v>104</v>
      </c>
      <c r="X66" s="79" t="s">
        <v>62</v>
      </c>
      <c r="Y66" s="79" t="s">
        <v>6</v>
      </c>
      <c r="Z66" s="80">
        <v>8</v>
      </c>
      <c r="AA66" s="80">
        <v>7</v>
      </c>
      <c r="AB66" s="80">
        <v>7</v>
      </c>
      <c r="AC66" s="80">
        <v>7</v>
      </c>
      <c r="AD66" s="80">
        <v>8</v>
      </c>
      <c r="AE66" s="80">
        <v>9</v>
      </c>
      <c r="AG66" s="76" t="str">
        <f t="shared" si="3"/>
        <v/>
      </c>
      <c r="AH66" s="81"/>
      <c r="AI66" s="81"/>
      <c r="AJ66" s="81"/>
      <c r="AK66" s="82"/>
      <c r="AL66" s="82"/>
      <c r="AM66" s="82"/>
      <c r="AN66" s="82"/>
      <c r="AO66" s="82"/>
      <c r="AP66" s="82"/>
    </row>
    <row r="67" spans="1:42" x14ac:dyDescent="0.25">
      <c r="A67" s="32" t="str">
        <f t="shared" si="0"/>
        <v>1824  VEFSNAlle stillinger0% til 20%</v>
      </c>
      <c r="B67" s="77" t="s">
        <v>105</v>
      </c>
      <c r="C67" s="77" t="s">
        <v>31</v>
      </c>
      <c r="D67" s="77" t="s">
        <v>64</v>
      </c>
      <c r="E67" s="78">
        <v>47</v>
      </c>
      <c r="F67" s="78">
        <v>47</v>
      </c>
      <c r="G67" s="78">
        <v>52</v>
      </c>
      <c r="H67" s="78">
        <v>41</v>
      </c>
      <c r="I67" s="78">
        <v>97</v>
      </c>
      <c r="J67" s="78">
        <v>76</v>
      </c>
      <c r="K67" s="75" t="str">
        <f t="shared" si="1"/>
        <v>1824  VEFSNAlle stillinger0% til 20%</v>
      </c>
      <c r="L67" s="99" t="s">
        <v>105</v>
      </c>
      <c r="M67" s="99" t="s">
        <v>31</v>
      </c>
      <c r="N67" s="99" t="s">
        <v>64</v>
      </c>
      <c r="O67" s="100">
        <v>0.41355873500000001</v>
      </c>
      <c r="P67" s="100">
        <v>0.31390674800000001</v>
      </c>
      <c r="Q67" s="100">
        <v>0.42101656199999998</v>
      </c>
      <c r="R67" s="100">
        <v>0.72779041799999999</v>
      </c>
      <c r="S67" s="100">
        <v>0.396262746</v>
      </c>
      <c r="T67" s="100">
        <v>0.46775376800000001</v>
      </c>
      <c r="V67" s="34" t="str">
        <f t="shared" si="2"/>
        <v>1824  VEFSNAlle stillinger0% til 20%</v>
      </c>
      <c r="W67" s="79" t="s">
        <v>105</v>
      </c>
      <c r="X67" s="79" t="s">
        <v>31</v>
      </c>
      <c r="Y67" s="79" t="s">
        <v>64</v>
      </c>
      <c r="Z67" s="80">
        <v>26</v>
      </c>
      <c r="AA67" s="80">
        <v>28</v>
      </c>
      <c r="AB67" s="80">
        <v>42</v>
      </c>
      <c r="AC67" s="80">
        <v>34</v>
      </c>
      <c r="AD67" s="80">
        <v>78</v>
      </c>
      <c r="AE67" s="80">
        <v>55</v>
      </c>
      <c r="AG67" s="76" t="str">
        <f t="shared" si="3"/>
        <v/>
      </c>
      <c r="AH67" s="81"/>
      <c r="AI67" s="81"/>
      <c r="AJ67" s="81"/>
      <c r="AK67" s="82"/>
      <c r="AL67" s="82"/>
      <c r="AM67" s="82"/>
      <c r="AN67" s="82"/>
      <c r="AO67" s="82"/>
      <c r="AP67" s="82"/>
    </row>
    <row r="68" spans="1:42" x14ac:dyDescent="0.25">
      <c r="A68" s="32" t="str">
        <f t="shared" ref="A68:A131" si="4">B68&amp;C68&amp;D68</f>
        <v>1824  VEFSNAlle stillingerover 20% til 40%</v>
      </c>
      <c r="B68" s="77" t="s">
        <v>105</v>
      </c>
      <c r="C68" s="77" t="s">
        <v>31</v>
      </c>
      <c r="D68" s="77" t="s">
        <v>60</v>
      </c>
      <c r="E68" s="78">
        <v>45</v>
      </c>
      <c r="F68" s="78">
        <v>44</v>
      </c>
      <c r="G68" s="78">
        <v>51</v>
      </c>
      <c r="H68" s="78">
        <v>28</v>
      </c>
      <c r="I68" s="78">
        <v>104</v>
      </c>
      <c r="J68" s="78">
        <v>45</v>
      </c>
      <c r="K68" s="75" t="str">
        <f t="shared" ref="K68:K131" si="5">L68&amp;M68&amp;N68</f>
        <v>1824  VEFSNAlle stillingerover 20% til 40%</v>
      </c>
      <c r="L68" s="99" t="s">
        <v>105</v>
      </c>
      <c r="M68" s="99" t="s">
        <v>31</v>
      </c>
      <c r="N68" s="99" t="s">
        <v>60</v>
      </c>
      <c r="O68" s="100">
        <v>0.39570580399999999</v>
      </c>
      <c r="P68" s="100">
        <v>0.27009196099999999</v>
      </c>
      <c r="Q68" s="100">
        <v>0.28097229899999998</v>
      </c>
      <c r="R68" s="100">
        <v>0.31026437899999998</v>
      </c>
      <c r="S68" s="100">
        <v>0.29273406099999999</v>
      </c>
      <c r="T68" s="100">
        <v>0.32496423699999999</v>
      </c>
      <c r="V68" s="34" t="str">
        <f t="shared" ref="V68:V131" si="6">W68&amp;X68&amp;Y68</f>
        <v>1824  VEFSNAlle stillingerover 20% til 40%</v>
      </c>
      <c r="W68" s="79" t="s">
        <v>105</v>
      </c>
      <c r="X68" s="79" t="s">
        <v>31</v>
      </c>
      <c r="Y68" s="79" t="s">
        <v>60</v>
      </c>
      <c r="Z68" s="80">
        <v>35</v>
      </c>
      <c r="AA68" s="80">
        <v>32</v>
      </c>
      <c r="AB68" s="80">
        <v>39</v>
      </c>
      <c r="AC68" s="80">
        <v>29</v>
      </c>
      <c r="AD68" s="80">
        <v>103</v>
      </c>
      <c r="AE68" s="80">
        <v>49</v>
      </c>
      <c r="AG68" s="76" t="str">
        <f t="shared" ref="AG68:AG131" si="7">AH68&amp;AI68&amp;AJ68</f>
        <v/>
      </c>
      <c r="AH68" s="81"/>
      <c r="AI68" s="81"/>
      <c r="AJ68" s="81"/>
      <c r="AK68" s="82"/>
      <c r="AL68" s="82"/>
      <c r="AM68" s="82"/>
      <c r="AN68" s="82"/>
      <c r="AO68" s="82"/>
      <c r="AP68" s="82"/>
    </row>
    <row r="69" spans="1:42" x14ac:dyDescent="0.25">
      <c r="A69" s="32" t="str">
        <f t="shared" si="4"/>
        <v>1824  VEFSNAlle stillingerover 40% til 50%</v>
      </c>
      <c r="B69" s="77" t="s">
        <v>105</v>
      </c>
      <c r="C69" s="77" t="s">
        <v>31</v>
      </c>
      <c r="D69" s="77" t="s">
        <v>1</v>
      </c>
      <c r="E69" s="78">
        <v>103</v>
      </c>
      <c r="F69" s="78">
        <v>91</v>
      </c>
      <c r="G69" s="78">
        <v>98</v>
      </c>
      <c r="H69" s="78">
        <v>73</v>
      </c>
      <c r="I69" s="78">
        <v>98</v>
      </c>
      <c r="J69" s="78">
        <v>118</v>
      </c>
      <c r="K69" s="75" t="str">
        <f t="shared" si="5"/>
        <v>1824  VEFSNAlle stillingerover 40% til 50%</v>
      </c>
      <c r="L69" s="99" t="s">
        <v>105</v>
      </c>
      <c r="M69" s="99" t="s">
        <v>31</v>
      </c>
      <c r="N69" s="99" t="s">
        <v>1</v>
      </c>
      <c r="O69" s="100">
        <v>0.30181091300000001</v>
      </c>
      <c r="P69" s="100">
        <v>0.30311929300000001</v>
      </c>
      <c r="Q69" s="100">
        <v>0.26471265799999999</v>
      </c>
      <c r="R69" s="100">
        <v>0.27779189900000001</v>
      </c>
      <c r="S69" s="100">
        <v>0.22436856399999999</v>
      </c>
      <c r="T69" s="100">
        <v>0.23114134</v>
      </c>
      <c r="V69" s="34" t="str">
        <f t="shared" si="6"/>
        <v>1824  VEFSNAlle stillingerover 40% til 50%</v>
      </c>
      <c r="W69" s="79" t="s">
        <v>105</v>
      </c>
      <c r="X69" s="79" t="s">
        <v>31</v>
      </c>
      <c r="Y69" s="79" t="s">
        <v>1</v>
      </c>
      <c r="Z69" s="80">
        <v>55</v>
      </c>
      <c r="AA69" s="80">
        <v>46</v>
      </c>
      <c r="AB69" s="80">
        <v>57</v>
      </c>
      <c r="AC69" s="80">
        <v>46</v>
      </c>
      <c r="AD69" s="80">
        <v>82</v>
      </c>
      <c r="AE69" s="80">
        <v>75</v>
      </c>
      <c r="AG69" s="76" t="str">
        <f t="shared" si="7"/>
        <v/>
      </c>
      <c r="AH69" s="81"/>
      <c r="AI69" s="81"/>
      <c r="AJ69" s="81"/>
      <c r="AK69" s="82"/>
      <c r="AL69" s="82"/>
      <c r="AM69" s="82"/>
      <c r="AN69" s="82"/>
      <c r="AO69" s="82"/>
      <c r="AP69" s="82"/>
    </row>
    <row r="70" spans="1:42" x14ac:dyDescent="0.25">
      <c r="A70" s="32" t="str">
        <f t="shared" si="4"/>
        <v>1824  VEFSNAlle stillingerover 50% til 60%</v>
      </c>
      <c r="B70" s="77" t="s">
        <v>105</v>
      </c>
      <c r="C70" s="77" t="s">
        <v>31</v>
      </c>
      <c r="D70" s="77" t="s">
        <v>2</v>
      </c>
      <c r="E70" s="78">
        <v>43</v>
      </c>
      <c r="F70" s="78">
        <v>31</v>
      </c>
      <c r="G70" s="78">
        <v>29</v>
      </c>
      <c r="H70" s="78">
        <v>27</v>
      </c>
      <c r="I70" s="78">
        <v>38</v>
      </c>
      <c r="J70" s="78">
        <v>42</v>
      </c>
      <c r="K70" s="75" t="str">
        <f t="shared" si="5"/>
        <v>1824  VEFSNAlle stillingerover 50% til 60%</v>
      </c>
      <c r="L70" s="99" t="s">
        <v>105</v>
      </c>
      <c r="M70" s="99" t="s">
        <v>31</v>
      </c>
      <c r="N70" s="99" t="s">
        <v>2</v>
      </c>
      <c r="O70" s="100">
        <v>0.26150710199999999</v>
      </c>
      <c r="P70" s="100">
        <v>0.25508729299999999</v>
      </c>
      <c r="Q70" s="100">
        <v>0.24071331200000001</v>
      </c>
      <c r="R70" s="100">
        <v>0.210930857</v>
      </c>
      <c r="S70" s="100">
        <v>0.20319329999999999</v>
      </c>
      <c r="T70" s="100">
        <v>0.17676113600000001</v>
      </c>
      <c r="V70" s="34" t="str">
        <f t="shared" si="6"/>
        <v>1824  VEFSNAlle stillingerover 50% til 60%</v>
      </c>
      <c r="W70" s="79" t="s">
        <v>105</v>
      </c>
      <c r="X70" s="79" t="s">
        <v>31</v>
      </c>
      <c r="Y70" s="79" t="s">
        <v>2</v>
      </c>
      <c r="Z70" s="80">
        <v>35</v>
      </c>
      <c r="AA70" s="80">
        <v>35</v>
      </c>
      <c r="AB70" s="80">
        <v>35</v>
      </c>
      <c r="AC70" s="80">
        <v>28</v>
      </c>
      <c r="AD70" s="80">
        <v>51</v>
      </c>
      <c r="AE70" s="80">
        <v>54</v>
      </c>
      <c r="AG70" s="76" t="str">
        <f t="shared" si="7"/>
        <v/>
      </c>
      <c r="AH70" s="81"/>
      <c r="AI70" s="81"/>
      <c r="AJ70" s="81"/>
      <c r="AK70" s="82"/>
      <c r="AL70" s="82"/>
      <c r="AM70" s="82"/>
      <c r="AN70" s="82"/>
      <c r="AO70" s="82"/>
      <c r="AP70" s="82"/>
    </row>
    <row r="71" spans="1:42" x14ac:dyDescent="0.25">
      <c r="A71" s="32" t="str">
        <f t="shared" si="4"/>
        <v>1824  VEFSNAlle stillingerover 60% til 70%</v>
      </c>
      <c r="B71" s="77" t="s">
        <v>105</v>
      </c>
      <c r="C71" s="77" t="s">
        <v>31</v>
      </c>
      <c r="D71" s="77" t="s">
        <v>3</v>
      </c>
      <c r="E71" s="78">
        <v>38</v>
      </c>
      <c r="F71" s="78">
        <v>36</v>
      </c>
      <c r="G71" s="78">
        <v>40</v>
      </c>
      <c r="H71" s="78">
        <v>34</v>
      </c>
      <c r="I71" s="78">
        <v>45</v>
      </c>
      <c r="J71" s="78">
        <v>55</v>
      </c>
      <c r="K71" s="75" t="str">
        <f t="shared" si="5"/>
        <v>1824  VEFSNAlle stillingerover 60% til 70%</v>
      </c>
      <c r="L71" s="99" t="s">
        <v>105</v>
      </c>
      <c r="M71" s="99" t="s">
        <v>31</v>
      </c>
      <c r="N71" s="99" t="s">
        <v>3</v>
      </c>
      <c r="O71" s="100">
        <v>0.25651359000000001</v>
      </c>
      <c r="P71" s="100">
        <v>0.30549539399999998</v>
      </c>
      <c r="Q71" s="100">
        <v>0.25995888700000003</v>
      </c>
      <c r="R71" s="100">
        <v>0.24988041</v>
      </c>
      <c r="S71" s="100">
        <v>0.25193225499999999</v>
      </c>
      <c r="T71" s="100">
        <v>0.26671609600000001</v>
      </c>
      <c r="V71" s="34" t="str">
        <f t="shared" si="6"/>
        <v>1824  VEFSNAlle stillingerover 60% til 70%</v>
      </c>
      <c r="W71" s="79" t="s">
        <v>105</v>
      </c>
      <c r="X71" s="79" t="s">
        <v>31</v>
      </c>
      <c r="Y71" s="79" t="s">
        <v>3</v>
      </c>
      <c r="Z71" s="80">
        <v>46</v>
      </c>
      <c r="AA71" s="80">
        <v>33</v>
      </c>
      <c r="AB71" s="80">
        <v>34</v>
      </c>
      <c r="AC71" s="80">
        <v>30</v>
      </c>
      <c r="AD71" s="80">
        <v>37</v>
      </c>
      <c r="AE71" s="80">
        <v>49</v>
      </c>
      <c r="AG71" s="76" t="str">
        <f t="shared" si="7"/>
        <v/>
      </c>
      <c r="AH71" s="81"/>
      <c r="AI71" s="81"/>
      <c r="AJ71" s="81"/>
      <c r="AK71" s="82"/>
      <c r="AL71" s="82"/>
      <c r="AM71" s="82"/>
      <c r="AN71" s="82"/>
      <c r="AO71" s="82"/>
      <c r="AP71" s="82"/>
    </row>
    <row r="72" spans="1:42" x14ac:dyDescent="0.25">
      <c r="A72" s="32" t="str">
        <f t="shared" si="4"/>
        <v>1824  VEFSNAlle stillingerover 70 til 80%</v>
      </c>
      <c r="B72" s="77" t="s">
        <v>105</v>
      </c>
      <c r="C72" s="77" t="s">
        <v>31</v>
      </c>
      <c r="D72" s="77" t="s">
        <v>4</v>
      </c>
      <c r="E72" s="78">
        <v>118</v>
      </c>
      <c r="F72" s="78">
        <v>132</v>
      </c>
      <c r="G72" s="78">
        <v>139</v>
      </c>
      <c r="H72" s="78">
        <v>103</v>
      </c>
      <c r="I72" s="78">
        <v>120</v>
      </c>
      <c r="J72" s="78">
        <v>135</v>
      </c>
      <c r="K72" s="75" t="str">
        <f t="shared" si="5"/>
        <v>1824  VEFSNAlle stillingerover 70 til 80%</v>
      </c>
      <c r="L72" s="99" t="s">
        <v>105</v>
      </c>
      <c r="M72" s="99" t="s">
        <v>31</v>
      </c>
      <c r="N72" s="99" t="s">
        <v>4</v>
      </c>
      <c r="O72" s="100">
        <v>0.19981315699999999</v>
      </c>
      <c r="P72" s="100">
        <v>0.218837278</v>
      </c>
      <c r="Q72" s="100">
        <v>0.20785330399999999</v>
      </c>
      <c r="R72" s="100">
        <v>0.22043612600000001</v>
      </c>
      <c r="S72" s="100">
        <v>0.224898551</v>
      </c>
      <c r="T72" s="100">
        <v>0.210750466</v>
      </c>
      <c r="V72" s="34" t="str">
        <f t="shared" si="6"/>
        <v>1824  VEFSNAlle stillingerover 70 til 80%</v>
      </c>
      <c r="W72" s="79" t="s">
        <v>105</v>
      </c>
      <c r="X72" s="79" t="s">
        <v>31</v>
      </c>
      <c r="Y72" s="79" t="s">
        <v>4</v>
      </c>
      <c r="Z72" s="80">
        <v>101</v>
      </c>
      <c r="AA72" s="80">
        <v>97</v>
      </c>
      <c r="AB72" s="80">
        <v>109</v>
      </c>
      <c r="AC72" s="80">
        <v>79</v>
      </c>
      <c r="AD72" s="80">
        <v>87</v>
      </c>
      <c r="AE72" s="80">
        <v>97</v>
      </c>
      <c r="AG72" s="76" t="str">
        <f t="shared" si="7"/>
        <v/>
      </c>
      <c r="AH72" s="81"/>
      <c r="AI72" s="81"/>
      <c r="AJ72" s="81"/>
      <c r="AK72" s="82"/>
      <c r="AL72" s="82"/>
      <c r="AM72" s="82"/>
      <c r="AN72" s="82"/>
      <c r="AO72" s="82"/>
      <c r="AP72" s="82"/>
    </row>
    <row r="73" spans="1:42" x14ac:dyDescent="0.25">
      <c r="A73" s="32" t="str">
        <f t="shared" si="4"/>
        <v>1824  VEFSNAlle stillingerover 80% under 100%</v>
      </c>
      <c r="B73" s="77" t="s">
        <v>105</v>
      </c>
      <c r="C73" s="77" t="s">
        <v>31</v>
      </c>
      <c r="D73" s="77" t="s">
        <v>5</v>
      </c>
      <c r="E73" s="78">
        <v>51</v>
      </c>
      <c r="F73" s="78">
        <v>44</v>
      </c>
      <c r="G73" s="78">
        <v>38</v>
      </c>
      <c r="H73" s="78">
        <v>31</v>
      </c>
      <c r="I73" s="78">
        <v>45</v>
      </c>
      <c r="J73" s="78">
        <v>49</v>
      </c>
      <c r="K73" s="75" t="str">
        <f t="shared" si="5"/>
        <v>1824  VEFSNAlle stillingerover 80% under 100%</v>
      </c>
      <c r="L73" s="99" t="s">
        <v>105</v>
      </c>
      <c r="M73" s="99" t="s">
        <v>31</v>
      </c>
      <c r="N73" s="99" t="s">
        <v>5</v>
      </c>
      <c r="O73" s="100">
        <v>0.14909352000000001</v>
      </c>
      <c r="P73" s="100">
        <v>0.15202685199999999</v>
      </c>
      <c r="Q73" s="100">
        <v>0.15753714899999999</v>
      </c>
      <c r="R73" s="100">
        <v>0.14592638099999999</v>
      </c>
      <c r="S73" s="100">
        <v>0.16479424500000001</v>
      </c>
      <c r="T73" s="100">
        <v>0.15196695399999999</v>
      </c>
      <c r="V73" s="34" t="str">
        <f t="shared" si="6"/>
        <v>1824  VEFSNAlle stillingerover 80% under 100%</v>
      </c>
      <c r="W73" s="79" t="s">
        <v>105</v>
      </c>
      <c r="X73" s="79" t="s">
        <v>31</v>
      </c>
      <c r="Y73" s="79" t="s">
        <v>5</v>
      </c>
      <c r="Z73" s="80">
        <v>136</v>
      </c>
      <c r="AA73" s="80">
        <v>133</v>
      </c>
      <c r="AB73" s="80">
        <v>121</v>
      </c>
      <c r="AC73" s="80">
        <v>86</v>
      </c>
      <c r="AD73" s="80">
        <v>101</v>
      </c>
      <c r="AE73" s="80">
        <v>130</v>
      </c>
      <c r="AG73" s="76" t="str">
        <f t="shared" si="7"/>
        <v/>
      </c>
      <c r="AH73" s="81"/>
      <c r="AI73" s="81"/>
      <c r="AJ73" s="81"/>
      <c r="AK73" s="82"/>
      <c r="AL73" s="82"/>
      <c r="AM73" s="82"/>
      <c r="AN73" s="82"/>
      <c r="AO73" s="82"/>
      <c r="AP73" s="82"/>
    </row>
    <row r="74" spans="1:42" x14ac:dyDescent="0.25">
      <c r="A74" s="32" t="str">
        <f t="shared" si="4"/>
        <v>1824  VEFSNAlle stillinger100% eller mer</v>
      </c>
      <c r="B74" s="77" t="s">
        <v>105</v>
      </c>
      <c r="C74" s="77" t="s">
        <v>31</v>
      </c>
      <c r="D74" s="77" t="s">
        <v>6</v>
      </c>
      <c r="E74" s="78">
        <v>180</v>
      </c>
      <c r="F74" s="78">
        <v>191</v>
      </c>
      <c r="G74" s="78">
        <v>196</v>
      </c>
      <c r="H74" s="78">
        <v>151</v>
      </c>
      <c r="I74" s="78">
        <v>197</v>
      </c>
      <c r="J74" s="78">
        <v>213</v>
      </c>
      <c r="K74" s="75" t="str">
        <f t="shared" si="5"/>
        <v>1824  VEFSNAlle stillinger100% eller mer</v>
      </c>
      <c r="L74" s="99" t="s">
        <v>105</v>
      </c>
      <c r="M74" s="99" t="s">
        <v>31</v>
      </c>
      <c r="N74" s="99" t="s">
        <v>6</v>
      </c>
      <c r="O74" s="100">
        <v>6.6956117999999995E-2</v>
      </c>
      <c r="P74" s="100">
        <v>7.8039173000000003E-2</v>
      </c>
      <c r="Q74" s="100">
        <v>7.9283179999999995E-2</v>
      </c>
      <c r="R74" s="100">
        <v>8.0547297000000004E-2</v>
      </c>
      <c r="S74" s="100">
        <v>7.6520241000000003E-2</v>
      </c>
      <c r="T74" s="100">
        <v>7.6405614999999996E-2</v>
      </c>
      <c r="V74" s="34" t="str">
        <f t="shared" si="6"/>
        <v>1824  VEFSNAlle stillinger100% eller mer</v>
      </c>
      <c r="W74" s="79" t="s">
        <v>105</v>
      </c>
      <c r="X74" s="79" t="s">
        <v>31</v>
      </c>
      <c r="Y74" s="79" t="s">
        <v>6</v>
      </c>
      <c r="Z74" s="80">
        <v>191</v>
      </c>
      <c r="AA74" s="80">
        <v>212</v>
      </c>
      <c r="AB74" s="80">
        <v>206</v>
      </c>
      <c r="AC74" s="80">
        <v>156</v>
      </c>
      <c r="AD74" s="80">
        <v>205</v>
      </c>
      <c r="AE74" s="80">
        <v>224</v>
      </c>
      <c r="AG74" s="76" t="str">
        <f t="shared" si="7"/>
        <v/>
      </c>
      <c r="AH74" s="81"/>
      <c r="AI74" s="81"/>
      <c r="AJ74" s="81"/>
      <c r="AK74" s="82"/>
      <c r="AL74" s="82"/>
      <c r="AM74" s="82"/>
      <c r="AN74" s="82"/>
      <c r="AO74" s="82"/>
      <c r="AP74" s="82"/>
    </row>
    <row r="75" spans="1:42" x14ac:dyDescent="0.25">
      <c r="A75" s="32" t="str">
        <f t="shared" si="4"/>
        <v>1824  VEFSNTurnusstillinger0% til 20%</v>
      </c>
      <c r="B75" s="77" t="s">
        <v>105</v>
      </c>
      <c r="C75" s="77" t="s">
        <v>62</v>
      </c>
      <c r="D75" s="77" t="s">
        <v>64</v>
      </c>
      <c r="E75" s="78">
        <v>33</v>
      </c>
      <c r="F75" s="78">
        <v>34</v>
      </c>
      <c r="G75" s="78">
        <v>29</v>
      </c>
      <c r="H75" s="78">
        <v>28</v>
      </c>
      <c r="I75" s="78">
        <v>75</v>
      </c>
      <c r="J75" s="78">
        <v>56</v>
      </c>
      <c r="K75" s="75" t="str">
        <f t="shared" si="5"/>
        <v>1824  VEFSNTurnusstillinger0% til 20%</v>
      </c>
      <c r="L75" s="99" t="s">
        <v>105</v>
      </c>
      <c r="M75" s="99" t="s">
        <v>62</v>
      </c>
      <c r="N75" s="99" t="s">
        <v>64</v>
      </c>
      <c r="O75" s="100">
        <v>0.503352205</v>
      </c>
      <c r="P75" s="100">
        <v>0.345167589</v>
      </c>
      <c r="Q75" s="100">
        <v>0.51336007800000005</v>
      </c>
      <c r="R75" s="100">
        <v>0.52077937299999999</v>
      </c>
      <c r="S75" s="100">
        <v>0.44060959799999999</v>
      </c>
      <c r="T75" s="100">
        <v>0.53148804900000002</v>
      </c>
      <c r="V75" s="34" t="str">
        <f t="shared" si="6"/>
        <v>1824  VEFSNTurnusstillinger0% til 20%</v>
      </c>
      <c r="W75" s="79" t="s">
        <v>105</v>
      </c>
      <c r="X75" s="79" t="s">
        <v>62</v>
      </c>
      <c r="Y75" s="79" t="s">
        <v>64</v>
      </c>
      <c r="Z75" s="80">
        <v>12</v>
      </c>
      <c r="AA75" s="80">
        <v>16</v>
      </c>
      <c r="AB75" s="80">
        <v>20</v>
      </c>
      <c r="AC75" s="80">
        <v>21</v>
      </c>
      <c r="AD75" s="80">
        <v>58</v>
      </c>
      <c r="AE75" s="80">
        <v>39</v>
      </c>
      <c r="AG75" s="76" t="str">
        <f t="shared" si="7"/>
        <v/>
      </c>
      <c r="AH75" s="81"/>
      <c r="AI75" s="81"/>
      <c r="AJ75" s="81"/>
      <c r="AK75" s="82"/>
      <c r="AL75" s="82"/>
      <c r="AM75" s="82"/>
      <c r="AN75" s="82"/>
      <c r="AO75" s="82"/>
      <c r="AP75" s="82"/>
    </row>
    <row r="76" spans="1:42" x14ac:dyDescent="0.25">
      <c r="A76" s="32" t="str">
        <f t="shared" si="4"/>
        <v>1824  VEFSNTurnusstillingerover 20% til 40%</v>
      </c>
      <c r="B76" s="77" t="s">
        <v>105</v>
      </c>
      <c r="C76" s="77" t="s">
        <v>62</v>
      </c>
      <c r="D76" s="77" t="s">
        <v>60</v>
      </c>
      <c r="E76" s="78">
        <v>35</v>
      </c>
      <c r="F76" s="78">
        <v>40</v>
      </c>
      <c r="G76" s="78">
        <v>41</v>
      </c>
      <c r="H76" s="78">
        <v>21</v>
      </c>
      <c r="I76" s="78">
        <v>95</v>
      </c>
      <c r="J76" s="78">
        <v>36</v>
      </c>
      <c r="K76" s="75" t="str">
        <f t="shared" si="5"/>
        <v>1824  VEFSNTurnusstillingerover 20% til 40%</v>
      </c>
      <c r="L76" s="99" t="s">
        <v>105</v>
      </c>
      <c r="M76" s="99" t="s">
        <v>62</v>
      </c>
      <c r="N76" s="99" t="s">
        <v>60</v>
      </c>
      <c r="O76" s="100">
        <v>0.43797592400000002</v>
      </c>
      <c r="P76" s="100">
        <v>0.29743724399999999</v>
      </c>
      <c r="Q76" s="100">
        <v>0.35382826299999998</v>
      </c>
      <c r="R76" s="100">
        <v>0.42302921100000002</v>
      </c>
      <c r="S76" s="100">
        <v>0.310723152</v>
      </c>
      <c r="T76" s="100">
        <v>0.41700269600000001</v>
      </c>
      <c r="V76" s="34" t="str">
        <f t="shared" si="6"/>
        <v>1824  VEFSNTurnusstillingerover 20% til 40%</v>
      </c>
      <c r="W76" s="79" t="s">
        <v>105</v>
      </c>
      <c r="X76" s="79" t="s">
        <v>62</v>
      </c>
      <c r="Y76" s="79" t="s">
        <v>60</v>
      </c>
      <c r="Z76" s="80">
        <v>26</v>
      </c>
      <c r="AA76" s="80">
        <v>27</v>
      </c>
      <c r="AB76" s="80">
        <v>29</v>
      </c>
      <c r="AC76" s="80">
        <v>22</v>
      </c>
      <c r="AD76" s="80">
        <v>92</v>
      </c>
      <c r="AE76" s="80">
        <v>37</v>
      </c>
      <c r="AG76" s="76" t="str">
        <f t="shared" si="7"/>
        <v/>
      </c>
      <c r="AH76" s="81"/>
      <c r="AI76" s="81"/>
      <c r="AJ76" s="81"/>
      <c r="AK76" s="82"/>
      <c r="AL76" s="82"/>
      <c r="AM76" s="82"/>
      <c r="AN76" s="82"/>
      <c r="AO76" s="82"/>
      <c r="AP76" s="82"/>
    </row>
    <row r="77" spans="1:42" x14ac:dyDescent="0.25">
      <c r="A77" s="32" t="str">
        <f t="shared" si="4"/>
        <v>1824  VEFSNTurnusstillingerover 40% til 50%</v>
      </c>
      <c r="B77" s="77" t="s">
        <v>105</v>
      </c>
      <c r="C77" s="77" t="s">
        <v>62</v>
      </c>
      <c r="D77" s="77" t="s">
        <v>1</v>
      </c>
      <c r="E77" s="78">
        <v>83</v>
      </c>
      <c r="F77" s="78">
        <v>79</v>
      </c>
      <c r="G77" s="78">
        <v>80</v>
      </c>
      <c r="H77" s="78">
        <v>61</v>
      </c>
      <c r="I77" s="78">
        <v>77</v>
      </c>
      <c r="J77" s="78">
        <v>95</v>
      </c>
      <c r="K77" s="75" t="str">
        <f t="shared" si="5"/>
        <v>1824  VEFSNTurnusstillingerover 40% til 50%</v>
      </c>
      <c r="L77" s="99" t="s">
        <v>105</v>
      </c>
      <c r="M77" s="99" t="s">
        <v>62</v>
      </c>
      <c r="N77" s="99" t="s">
        <v>1</v>
      </c>
      <c r="O77" s="100">
        <v>0.36188500699999998</v>
      </c>
      <c r="P77" s="100">
        <v>0.34861491500000003</v>
      </c>
      <c r="Q77" s="100">
        <v>0.32156219800000002</v>
      </c>
      <c r="R77" s="100">
        <v>0.33221062400000001</v>
      </c>
      <c r="S77" s="100">
        <v>0.28581200200000001</v>
      </c>
      <c r="T77" s="100">
        <v>0.28694649300000002</v>
      </c>
      <c r="V77" s="34" t="str">
        <f t="shared" si="6"/>
        <v>1824  VEFSNTurnusstillingerover 40% til 50%</v>
      </c>
      <c r="W77" s="79" t="s">
        <v>105</v>
      </c>
      <c r="X77" s="79" t="s">
        <v>62</v>
      </c>
      <c r="Y77" s="79" t="s">
        <v>1</v>
      </c>
      <c r="Z77" s="80">
        <v>37</v>
      </c>
      <c r="AA77" s="80">
        <v>35</v>
      </c>
      <c r="AB77" s="80">
        <v>42</v>
      </c>
      <c r="AC77" s="80">
        <v>36</v>
      </c>
      <c r="AD77" s="80">
        <v>63</v>
      </c>
      <c r="AE77" s="80">
        <v>52</v>
      </c>
      <c r="AG77" s="76" t="str">
        <f t="shared" si="7"/>
        <v/>
      </c>
      <c r="AH77" s="81"/>
      <c r="AI77" s="81"/>
      <c r="AJ77" s="81"/>
      <c r="AK77" s="82"/>
      <c r="AL77" s="82"/>
      <c r="AM77" s="82"/>
      <c r="AN77" s="82"/>
      <c r="AO77" s="82"/>
      <c r="AP77" s="82"/>
    </row>
    <row r="78" spans="1:42" x14ac:dyDescent="0.25">
      <c r="A78" s="32" t="str">
        <f t="shared" si="4"/>
        <v>1824  VEFSNTurnusstillingerover 50% til 60%</v>
      </c>
      <c r="B78" s="77" t="s">
        <v>105</v>
      </c>
      <c r="C78" s="77" t="s">
        <v>62</v>
      </c>
      <c r="D78" s="77" t="s">
        <v>2</v>
      </c>
      <c r="E78" s="78">
        <v>38</v>
      </c>
      <c r="F78" s="78">
        <v>24</v>
      </c>
      <c r="G78" s="78">
        <v>20</v>
      </c>
      <c r="H78" s="78">
        <v>18</v>
      </c>
      <c r="I78" s="78">
        <v>26</v>
      </c>
      <c r="J78" s="78">
        <v>31</v>
      </c>
      <c r="K78" s="75" t="str">
        <f t="shared" si="5"/>
        <v>1824  VEFSNTurnusstillingerover 50% til 60%</v>
      </c>
      <c r="L78" s="99" t="s">
        <v>105</v>
      </c>
      <c r="M78" s="99" t="s">
        <v>62</v>
      </c>
      <c r="N78" s="99" t="s">
        <v>2</v>
      </c>
      <c r="O78" s="100">
        <v>0.29622720800000002</v>
      </c>
      <c r="P78" s="100">
        <v>0.32968091900000002</v>
      </c>
      <c r="Q78" s="100">
        <v>0.34847204700000001</v>
      </c>
      <c r="R78" s="100">
        <v>0.32007296099999999</v>
      </c>
      <c r="S78" s="100">
        <v>0.29813505299999998</v>
      </c>
      <c r="T78" s="100">
        <v>0.23976740599999999</v>
      </c>
      <c r="V78" s="34" t="str">
        <f t="shared" si="6"/>
        <v>1824  VEFSNTurnusstillingerover 50% til 60%</v>
      </c>
      <c r="W78" s="79" t="s">
        <v>105</v>
      </c>
      <c r="X78" s="79" t="s">
        <v>62</v>
      </c>
      <c r="Y78" s="79" t="s">
        <v>2</v>
      </c>
      <c r="Z78" s="80">
        <v>28</v>
      </c>
      <c r="AA78" s="80">
        <v>28</v>
      </c>
      <c r="AB78" s="80">
        <v>25</v>
      </c>
      <c r="AC78" s="80">
        <v>18</v>
      </c>
      <c r="AD78" s="80">
        <v>39</v>
      </c>
      <c r="AE78" s="80">
        <v>43</v>
      </c>
      <c r="AG78" s="76" t="str">
        <f t="shared" si="7"/>
        <v/>
      </c>
      <c r="AH78" s="81"/>
      <c r="AI78" s="81"/>
      <c r="AJ78" s="81"/>
      <c r="AK78" s="82"/>
      <c r="AL78" s="82"/>
      <c r="AM78" s="82"/>
      <c r="AN78" s="82"/>
      <c r="AO78" s="82"/>
      <c r="AP78" s="82"/>
    </row>
    <row r="79" spans="1:42" x14ac:dyDescent="0.25">
      <c r="A79" s="32" t="str">
        <f t="shared" si="4"/>
        <v>1824  VEFSNTurnusstillingerover 60% til 70%</v>
      </c>
      <c r="B79" s="77" t="s">
        <v>105</v>
      </c>
      <c r="C79" s="77" t="s">
        <v>62</v>
      </c>
      <c r="D79" s="77" t="s">
        <v>3</v>
      </c>
      <c r="E79" s="78">
        <v>36</v>
      </c>
      <c r="F79" s="78">
        <v>35</v>
      </c>
      <c r="G79" s="78">
        <v>38</v>
      </c>
      <c r="H79" s="78">
        <v>33</v>
      </c>
      <c r="I79" s="78">
        <v>43</v>
      </c>
      <c r="J79" s="78">
        <v>55</v>
      </c>
      <c r="K79" s="75" t="str">
        <f t="shared" si="5"/>
        <v>1824  VEFSNTurnusstillingerover 60% til 70%</v>
      </c>
      <c r="L79" s="99" t="s">
        <v>105</v>
      </c>
      <c r="M79" s="99" t="s">
        <v>62</v>
      </c>
      <c r="N79" s="99" t="s">
        <v>3</v>
      </c>
      <c r="O79" s="100">
        <v>0.27109059200000002</v>
      </c>
      <c r="P79" s="100">
        <v>0.31448357399999999</v>
      </c>
      <c r="Q79" s="100">
        <v>0.27399170099999998</v>
      </c>
      <c r="R79" s="100">
        <v>0.25052467099999998</v>
      </c>
      <c r="S79" s="100">
        <v>0.26381337700000002</v>
      </c>
      <c r="T79" s="100">
        <v>0.26671609600000001</v>
      </c>
      <c r="V79" s="34" t="str">
        <f t="shared" si="6"/>
        <v>1824  VEFSNTurnusstillingerover 60% til 70%</v>
      </c>
      <c r="W79" s="79" t="s">
        <v>105</v>
      </c>
      <c r="X79" s="79" t="s">
        <v>62</v>
      </c>
      <c r="Y79" s="79" t="s">
        <v>3</v>
      </c>
      <c r="Z79" s="80">
        <v>44</v>
      </c>
      <c r="AA79" s="80">
        <v>32</v>
      </c>
      <c r="AB79" s="80">
        <v>31</v>
      </c>
      <c r="AC79" s="80">
        <v>28</v>
      </c>
      <c r="AD79" s="80">
        <v>35</v>
      </c>
      <c r="AE79" s="80">
        <v>48</v>
      </c>
      <c r="AG79" s="76" t="str">
        <f t="shared" si="7"/>
        <v/>
      </c>
      <c r="AH79" s="81"/>
      <c r="AI79" s="81"/>
      <c r="AJ79" s="81"/>
      <c r="AK79" s="82"/>
      <c r="AL79" s="82"/>
      <c r="AM79" s="82"/>
      <c r="AN79" s="82"/>
      <c r="AO79" s="82"/>
      <c r="AP79" s="82"/>
    </row>
    <row r="80" spans="1:42" x14ac:dyDescent="0.25">
      <c r="A80" s="32" t="str">
        <f t="shared" si="4"/>
        <v>1824  VEFSNTurnusstillingerover 70 til 80%</v>
      </c>
      <c r="B80" s="77" t="s">
        <v>105</v>
      </c>
      <c r="C80" s="77" t="s">
        <v>62</v>
      </c>
      <c r="D80" s="77" t="s">
        <v>4</v>
      </c>
      <c r="E80" s="78">
        <v>107</v>
      </c>
      <c r="F80" s="78">
        <v>118</v>
      </c>
      <c r="G80" s="78">
        <v>128</v>
      </c>
      <c r="H80" s="78">
        <v>95</v>
      </c>
      <c r="I80" s="78">
        <v>112</v>
      </c>
      <c r="J80" s="78">
        <v>126</v>
      </c>
      <c r="K80" s="75" t="str">
        <f t="shared" si="5"/>
        <v>1824  VEFSNTurnusstillingerover 70 til 80%</v>
      </c>
      <c r="L80" s="99" t="s">
        <v>105</v>
      </c>
      <c r="M80" s="99" t="s">
        <v>62</v>
      </c>
      <c r="N80" s="99" t="s">
        <v>4</v>
      </c>
      <c r="O80" s="100">
        <v>0.22137801900000001</v>
      </c>
      <c r="P80" s="100">
        <v>0.244077549</v>
      </c>
      <c r="Q80" s="100">
        <v>0.219630675</v>
      </c>
      <c r="R80" s="100">
        <v>0.232993004</v>
      </c>
      <c r="S80" s="100">
        <v>0.24049368199999999</v>
      </c>
      <c r="T80" s="100">
        <v>0.22421102700000001</v>
      </c>
      <c r="V80" s="34" t="str">
        <f t="shared" si="6"/>
        <v>1824  VEFSNTurnusstillingerover 70 til 80%</v>
      </c>
      <c r="W80" s="79" t="s">
        <v>105</v>
      </c>
      <c r="X80" s="79" t="s">
        <v>62</v>
      </c>
      <c r="Y80" s="79" t="s">
        <v>4</v>
      </c>
      <c r="Z80" s="80">
        <v>91</v>
      </c>
      <c r="AA80" s="80">
        <v>86</v>
      </c>
      <c r="AB80" s="80">
        <v>98</v>
      </c>
      <c r="AC80" s="80">
        <v>71</v>
      </c>
      <c r="AD80" s="80">
        <v>79</v>
      </c>
      <c r="AE80" s="80">
        <v>89</v>
      </c>
      <c r="AG80" s="76" t="str">
        <f t="shared" si="7"/>
        <v/>
      </c>
      <c r="AH80" s="81"/>
      <c r="AI80" s="81"/>
      <c r="AJ80" s="81"/>
      <c r="AK80" s="82"/>
      <c r="AL80" s="82"/>
      <c r="AM80" s="82"/>
      <c r="AN80" s="82"/>
      <c r="AO80" s="82"/>
      <c r="AP80" s="82"/>
    </row>
    <row r="81" spans="1:42" x14ac:dyDescent="0.25">
      <c r="A81" s="32" t="str">
        <f t="shared" si="4"/>
        <v>1824  VEFSNTurnusstillingerover 80% under 100%</v>
      </c>
      <c r="B81" s="77" t="s">
        <v>105</v>
      </c>
      <c r="C81" s="77" t="s">
        <v>62</v>
      </c>
      <c r="D81" s="77" t="s">
        <v>5</v>
      </c>
      <c r="E81" s="78">
        <v>42</v>
      </c>
      <c r="F81" s="78">
        <v>34</v>
      </c>
      <c r="G81" s="78">
        <v>30</v>
      </c>
      <c r="H81" s="78">
        <v>23</v>
      </c>
      <c r="I81" s="78">
        <v>32</v>
      </c>
      <c r="J81" s="78">
        <v>38</v>
      </c>
      <c r="K81" s="75" t="str">
        <f t="shared" si="5"/>
        <v>1824  VEFSNTurnusstillingerover 80% under 100%</v>
      </c>
      <c r="L81" s="99" t="s">
        <v>105</v>
      </c>
      <c r="M81" s="99" t="s">
        <v>62</v>
      </c>
      <c r="N81" s="99" t="s">
        <v>5</v>
      </c>
      <c r="O81" s="100">
        <v>0.17735387499999999</v>
      </c>
      <c r="P81" s="100">
        <v>0.198241378</v>
      </c>
      <c r="Q81" s="100">
        <v>0.197311021</v>
      </c>
      <c r="R81" s="100">
        <v>0.192120499</v>
      </c>
      <c r="S81" s="100">
        <v>0.228909802</v>
      </c>
      <c r="T81" s="100">
        <v>0.19588842300000001</v>
      </c>
      <c r="V81" s="34" t="str">
        <f t="shared" si="6"/>
        <v>1824  VEFSNTurnusstillingerover 80% under 100%</v>
      </c>
      <c r="W81" s="79" t="s">
        <v>105</v>
      </c>
      <c r="X81" s="79" t="s">
        <v>62</v>
      </c>
      <c r="Y81" s="79" t="s">
        <v>5</v>
      </c>
      <c r="Z81" s="80">
        <v>125</v>
      </c>
      <c r="AA81" s="80">
        <v>120</v>
      </c>
      <c r="AB81" s="80">
        <v>111</v>
      </c>
      <c r="AC81" s="80">
        <v>78</v>
      </c>
      <c r="AD81" s="80">
        <v>86</v>
      </c>
      <c r="AE81" s="80">
        <v>118</v>
      </c>
      <c r="AG81" s="76" t="str">
        <f t="shared" si="7"/>
        <v/>
      </c>
      <c r="AH81" s="81"/>
      <c r="AI81" s="81"/>
      <c r="AJ81" s="81"/>
      <c r="AK81" s="82"/>
      <c r="AL81" s="82"/>
      <c r="AM81" s="82"/>
      <c r="AN81" s="82"/>
      <c r="AO81" s="82"/>
      <c r="AP81" s="82"/>
    </row>
    <row r="82" spans="1:42" x14ac:dyDescent="0.25">
      <c r="A82" s="32" t="str">
        <f t="shared" si="4"/>
        <v>1824  VEFSNTurnusstillinger100% eller mer</v>
      </c>
      <c r="B82" s="77" t="s">
        <v>105</v>
      </c>
      <c r="C82" s="77" t="s">
        <v>62</v>
      </c>
      <c r="D82" s="77" t="s">
        <v>6</v>
      </c>
      <c r="E82" s="78">
        <v>81</v>
      </c>
      <c r="F82" s="78">
        <v>86</v>
      </c>
      <c r="G82" s="78">
        <v>95</v>
      </c>
      <c r="H82" s="78">
        <v>74</v>
      </c>
      <c r="I82" s="78">
        <v>87</v>
      </c>
      <c r="J82" s="78">
        <v>102</v>
      </c>
      <c r="K82" s="75" t="str">
        <f t="shared" si="5"/>
        <v>1824  VEFSNTurnusstillinger100% eller mer</v>
      </c>
      <c r="L82" s="99" t="s">
        <v>105</v>
      </c>
      <c r="M82" s="99" t="s">
        <v>62</v>
      </c>
      <c r="N82" s="99" t="s">
        <v>6</v>
      </c>
      <c r="O82" s="100">
        <v>0.14202383499999999</v>
      </c>
      <c r="P82" s="100">
        <v>0.16522624899999999</v>
      </c>
      <c r="Q82" s="100">
        <v>0.160408052</v>
      </c>
      <c r="R82" s="100">
        <v>0.16351761300000001</v>
      </c>
      <c r="S82" s="100">
        <v>0.17090746100000001</v>
      </c>
      <c r="T82" s="100">
        <v>0.157435256</v>
      </c>
      <c r="V82" s="34" t="str">
        <f t="shared" si="6"/>
        <v>1824  VEFSNTurnusstillinger100% eller mer</v>
      </c>
      <c r="W82" s="79" t="s">
        <v>105</v>
      </c>
      <c r="X82" s="79" t="s">
        <v>62</v>
      </c>
      <c r="Y82" s="79" t="s">
        <v>6</v>
      </c>
      <c r="Z82" s="80">
        <v>92</v>
      </c>
      <c r="AA82" s="80">
        <v>106</v>
      </c>
      <c r="AB82" s="80">
        <v>105</v>
      </c>
      <c r="AC82" s="80">
        <v>79</v>
      </c>
      <c r="AD82" s="80">
        <v>95</v>
      </c>
      <c r="AE82" s="80">
        <v>113</v>
      </c>
      <c r="AG82" s="76" t="str">
        <f t="shared" si="7"/>
        <v/>
      </c>
      <c r="AH82" s="81"/>
      <c r="AI82" s="81"/>
      <c r="AJ82" s="81"/>
      <c r="AK82" s="82"/>
      <c r="AL82" s="82"/>
      <c r="AM82" s="82"/>
      <c r="AN82" s="82"/>
      <c r="AO82" s="82"/>
      <c r="AP82" s="82"/>
    </row>
    <row r="83" spans="1:42" x14ac:dyDescent="0.25">
      <c r="A83" s="32" t="str">
        <f t="shared" si="4"/>
        <v>1832  HEMNESAlle stillinger0% til 20%</v>
      </c>
      <c r="B83" s="77" t="s">
        <v>106</v>
      </c>
      <c r="C83" s="77" t="s">
        <v>31</v>
      </c>
      <c r="D83" s="77" t="s">
        <v>64</v>
      </c>
      <c r="E83" s="78">
        <v>36</v>
      </c>
      <c r="F83" s="78">
        <v>47</v>
      </c>
      <c r="G83" s="78">
        <v>44</v>
      </c>
      <c r="H83" s="78">
        <v>57</v>
      </c>
      <c r="I83" s="78">
        <v>58</v>
      </c>
      <c r="J83" s="78">
        <v>79</v>
      </c>
      <c r="K83" s="75" t="str">
        <f t="shared" si="5"/>
        <v>1832  HEMNESAlle stillinger0% til 20%</v>
      </c>
      <c r="L83" s="99" t="s">
        <v>106</v>
      </c>
      <c r="M83" s="99" t="s">
        <v>31</v>
      </c>
      <c r="N83" s="99" t="s">
        <v>64</v>
      </c>
      <c r="O83" s="100">
        <v>0.23094329</v>
      </c>
      <c r="P83" s="100">
        <v>0.31661793900000001</v>
      </c>
      <c r="Q83" s="100">
        <v>0.28917271999999999</v>
      </c>
      <c r="R83" s="100">
        <v>0.488989112</v>
      </c>
      <c r="S83" s="100">
        <v>0.40372282900000001</v>
      </c>
      <c r="T83" s="100">
        <v>0.39755639100000001</v>
      </c>
      <c r="V83" s="34" t="str">
        <f t="shared" si="6"/>
        <v>1832  HEMNESAlle stillinger0% til 20%</v>
      </c>
      <c r="W83" s="79" t="s">
        <v>106</v>
      </c>
      <c r="X83" s="79" t="s">
        <v>31</v>
      </c>
      <c r="Y83" s="79" t="s">
        <v>64</v>
      </c>
      <c r="Z83" s="80">
        <v>33</v>
      </c>
      <c r="AA83" s="80">
        <v>34</v>
      </c>
      <c r="AB83" s="80">
        <v>34</v>
      </c>
      <c r="AC83" s="80">
        <v>41</v>
      </c>
      <c r="AD83" s="80">
        <v>47</v>
      </c>
      <c r="AE83" s="80">
        <v>66</v>
      </c>
      <c r="AG83" s="76" t="str">
        <f t="shared" si="7"/>
        <v/>
      </c>
      <c r="AH83" s="81"/>
      <c r="AI83" s="81"/>
      <c r="AJ83" s="81"/>
      <c r="AK83" s="82"/>
      <c r="AL83" s="82"/>
      <c r="AM83" s="82"/>
      <c r="AN83" s="82"/>
      <c r="AO83" s="82"/>
      <c r="AP83" s="82"/>
    </row>
    <row r="84" spans="1:42" x14ac:dyDescent="0.25">
      <c r="A84" s="32" t="str">
        <f t="shared" si="4"/>
        <v>1832  HEMNESAlle stillingerover 20% til 40%</v>
      </c>
      <c r="B84" s="77" t="s">
        <v>106</v>
      </c>
      <c r="C84" s="77" t="s">
        <v>31</v>
      </c>
      <c r="D84" s="77" t="s">
        <v>60</v>
      </c>
      <c r="E84" s="78">
        <v>40</v>
      </c>
      <c r="F84" s="78">
        <v>42</v>
      </c>
      <c r="G84" s="78">
        <v>38</v>
      </c>
      <c r="H84" s="78">
        <v>48</v>
      </c>
      <c r="I84" s="78">
        <v>44</v>
      </c>
      <c r="J84" s="78">
        <v>51</v>
      </c>
      <c r="K84" s="75" t="str">
        <f t="shared" si="5"/>
        <v>1832  HEMNESAlle stillingerover 20% til 40%</v>
      </c>
      <c r="L84" s="99" t="s">
        <v>106</v>
      </c>
      <c r="M84" s="99" t="s">
        <v>31</v>
      </c>
      <c r="N84" s="99" t="s">
        <v>60</v>
      </c>
      <c r="O84" s="100">
        <v>0.29181976300000001</v>
      </c>
      <c r="P84" s="100">
        <v>0.243008048</v>
      </c>
      <c r="Q84" s="100">
        <v>0.16709154300000001</v>
      </c>
      <c r="R84" s="100">
        <v>0.184620864</v>
      </c>
      <c r="S84" s="100">
        <v>0.18951562399999999</v>
      </c>
      <c r="T84" s="100">
        <v>0.175090317</v>
      </c>
      <c r="V84" s="34" t="str">
        <f t="shared" si="6"/>
        <v>1832  HEMNESAlle stillingerover 20% til 40%</v>
      </c>
      <c r="W84" s="79" t="s">
        <v>106</v>
      </c>
      <c r="X84" s="79" t="s">
        <v>31</v>
      </c>
      <c r="Y84" s="79" t="s">
        <v>60</v>
      </c>
      <c r="Z84" s="80">
        <v>36</v>
      </c>
      <c r="AA84" s="80">
        <v>41</v>
      </c>
      <c r="AB84" s="80">
        <v>35</v>
      </c>
      <c r="AC84" s="80">
        <v>45</v>
      </c>
      <c r="AD84" s="80">
        <v>44</v>
      </c>
      <c r="AE84" s="80">
        <v>46</v>
      </c>
      <c r="AG84" s="76" t="str">
        <f t="shared" si="7"/>
        <v/>
      </c>
      <c r="AH84" s="81"/>
      <c r="AI84" s="81"/>
      <c r="AJ84" s="81"/>
      <c r="AK84" s="82"/>
      <c r="AL84" s="82"/>
      <c r="AM84" s="82"/>
      <c r="AN84" s="82"/>
      <c r="AO84" s="82"/>
      <c r="AP84" s="82"/>
    </row>
    <row r="85" spans="1:42" x14ac:dyDescent="0.25">
      <c r="A85" s="32" t="str">
        <f t="shared" si="4"/>
        <v>1832  HEMNESAlle stillingerover 40% til 50%</v>
      </c>
      <c r="B85" s="77" t="s">
        <v>106</v>
      </c>
      <c r="C85" s="77" t="s">
        <v>31</v>
      </c>
      <c r="D85" s="77" t="s">
        <v>1</v>
      </c>
      <c r="E85" s="78">
        <v>33</v>
      </c>
      <c r="F85" s="78">
        <v>34</v>
      </c>
      <c r="G85" s="78">
        <v>36</v>
      </c>
      <c r="H85" s="78">
        <v>45</v>
      </c>
      <c r="I85" s="78">
        <v>46</v>
      </c>
      <c r="J85" s="78">
        <v>58</v>
      </c>
      <c r="K85" s="75" t="str">
        <f t="shared" si="5"/>
        <v>1832  HEMNESAlle stillingerover 40% til 50%</v>
      </c>
      <c r="L85" s="99" t="s">
        <v>106</v>
      </c>
      <c r="M85" s="99" t="s">
        <v>31</v>
      </c>
      <c r="N85" s="99" t="s">
        <v>1</v>
      </c>
      <c r="O85" s="100">
        <v>0.193098777</v>
      </c>
      <c r="P85" s="100">
        <v>0.184015136</v>
      </c>
      <c r="Q85" s="100">
        <v>0.140261425</v>
      </c>
      <c r="R85" s="100">
        <v>0.18334488900000001</v>
      </c>
      <c r="S85" s="100">
        <v>0.14635609199999999</v>
      </c>
      <c r="T85" s="100">
        <v>0.14065950699999999</v>
      </c>
      <c r="V85" s="34" t="str">
        <f t="shared" si="6"/>
        <v>1832  HEMNESAlle stillingerover 40% til 50%</v>
      </c>
      <c r="W85" s="79" t="s">
        <v>106</v>
      </c>
      <c r="X85" s="79" t="s">
        <v>31</v>
      </c>
      <c r="Y85" s="79" t="s">
        <v>1</v>
      </c>
      <c r="Z85" s="80">
        <v>24</v>
      </c>
      <c r="AA85" s="80">
        <v>28</v>
      </c>
      <c r="AB85" s="80">
        <v>34</v>
      </c>
      <c r="AC85" s="80">
        <v>39</v>
      </c>
      <c r="AD85" s="80">
        <v>39</v>
      </c>
      <c r="AE85" s="80">
        <v>55</v>
      </c>
      <c r="AG85" s="76" t="str">
        <f t="shared" si="7"/>
        <v/>
      </c>
      <c r="AH85" s="81"/>
      <c r="AI85" s="81"/>
      <c r="AJ85" s="81"/>
      <c r="AK85" s="82"/>
      <c r="AL85" s="82"/>
      <c r="AM85" s="82"/>
      <c r="AN85" s="82"/>
      <c r="AO85" s="82"/>
      <c r="AP85" s="82"/>
    </row>
    <row r="86" spans="1:42" x14ac:dyDescent="0.25">
      <c r="A86" s="32" t="str">
        <f t="shared" si="4"/>
        <v>1832  HEMNESAlle stillingerover 50% til 60%</v>
      </c>
      <c r="B86" s="77" t="s">
        <v>106</v>
      </c>
      <c r="C86" s="77" t="s">
        <v>31</v>
      </c>
      <c r="D86" s="77" t="s">
        <v>2</v>
      </c>
      <c r="E86" s="78">
        <v>19</v>
      </c>
      <c r="F86" s="78">
        <v>20</v>
      </c>
      <c r="G86" s="78">
        <v>16</v>
      </c>
      <c r="H86" s="78">
        <v>23</v>
      </c>
      <c r="I86" s="78">
        <v>21</v>
      </c>
      <c r="J86" s="78">
        <v>31</v>
      </c>
      <c r="K86" s="75" t="str">
        <f t="shared" si="5"/>
        <v>1832  HEMNESAlle stillingerover 50% til 60%</v>
      </c>
      <c r="L86" s="99" t="s">
        <v>106</v>
      </c>
      <c r="M86" s="99" t="s">
        <v>31</v>
      </c>
      <c r="N86" s="99" t="s">
        <v>2</v>
      </c>
      <c r="O86" s="100">
        <v>0.29400076400000003</v>
      </c>
      <c r="P86" s="100">
        <v>0.23197956</v>
      </c>
      <c r="Q86" s="100">
        <v>0.239370104</v>
      </c>
      <c r="R86" s="100">
        <v>0.26090651500000001</v>
      </c>
      <c r="S86" s="100">
        <v>0.255733985</v>
      </c>
      <c r="T86" s="100">
        <v>0.183111409</v>
      </c>
      <c r="V86" s="34" t="str">
        <f t="shared" si="6"/>
        <v>1832  HEMNESAlle stillingerover 50% til 60%</v>
      </c>
      <c r="W86" s="79" t="s">
        <v>106</v>
      </c>
      <c r="X86" s="79" t="s">
        <v>31</v>
      </c>
      <c r="Y86" s="79" t="s">
        <v>2</v>
      </c>
      <c r="Z86" s="80">
        <v>10</v>
      </c>
      <c r="AA86" s="80">
        <v>17</v>
      </c>
      <c r="AB86" s="80">
        <v>9</v>
      </c>
      <c r="AC86" s="80">
        <v>17</v>
      </c>
      <c r="AD86" s="80">
        <v>13</v>
      </c>
      <c r="AE86" s="80">
        <v>27</v>
      </c>
      <c r="AG86" s="76" t="str">
        <f t="shared" si="7"/>
        <v/>
      </c>
      <c r="AH86" s="81"/>
      <c r="AI86" s="81"/>
      <c r="AJ86" s="81"/>
      <c r="AK86" s="82"/>
      <c r="AL86" s="82"/>
      <c r="AM86" s="82"/>
      <c r="AN86" s="82"/>
      <c r="AO86" s="82"/>
      <c r="AP86" s="82"/>
    </row>
    <row r="87" spans="1:42" x14ac:dyDescent="0.25">
      <c r="A87" s="32" t="str">
        <f t="shared" si="4"/>
        <v>1832  HEMNESAlle stillingerover 60% til 70%</v>
      </c>
      <c r="B87" s="77" t="s">
        <v>106</v>
      </c>
      <c r="C87" s="77" t="s">
        <v>31</v>
      </c>
      <c r="D87" s="77" t="s">
        <v>3</v>
      </c>
      <c r="E87" s="78">
        <v>31</v>
      </c>
      <c r="F87" s="78">
        <v>29</v>
      </c>
      <c r="G87" s="78">
        <v>31</v>
      </c>
      <c r="H87" s="78">
        <v>27</v>
      </c>
      <c r="I87" s="78">
        <v>26</v>
      </c>
      <c r="J87" s="78">
        <v>32</v>
      </c>
      <c r="K87" s="75" t="str">
        <f t="shared" si="5"/>
        <v>1832  HEMNESAlle stillingerover 60% til 70%</v>
      </c>
      <c r="L87" s="99" t="s">
        <v>106</v>
      </c>
      <c r="M87" s="99" t="s">
        <v>31</v>
      </c>
      <c r="N87" s="99" t="s">
        <v>3</v>
      </c>
      <c r="O87" s="100">
        <v>0.25464054899999999</v>
      </c>
      <c r="P87" s="100">
        <v>0.21447492700000001</v>
      </c>
      <c r="Q87" s="100">
        <v>0.202644463</v>
      </c>
      <c r="R87" s="100">
        <v>0.20019066899999999</v>
      </c>
      <c r="S87" s="100">
        <v>0.21425021399999999</v>
      </c>
      <c r="T87" s="100">
        <v>0.20909187500000001</v>
      </c>
      <c r="V87" s="34" t="str">
        <f t="shared" si="6"/>
        <v>1832  HEMNESAlle stillingerover 60% til 70%</v>
      </c>
      <c r="W87" s="79" t="s">
        <v>106</v>
      </c>
      <c r="X87" s="79" t="s">
        <v>31</v>
      </c>
      <c r="Y87" s="79" t="s">
        <v>3</v>
      </c>
      <c r="Z87" s="80">
        <v>25</v>
      </c>
      <c r="AA87" s="80">
        <v>25</v>
      </c>
      <c r="AB87" s="80">
        <v>24</v>
      </c>
      <c r="AC87" s="80">
        <v>28</v>
      </c>
      <c r="AD87" s="80">
        <v>24</v>
      </c>
      <c r="AE87" s="80">
        <v>32</v>
      </c>
      <c r="AG87" s="76" t="str">
        <f t="shared" si="7"/>
        <v/>
      </c>
      <c r="AH87" s="81"/>
      <c r="AI87" s="81"/>
      <c r="AJ87" s="81"/>
      <c r="AK87" s="82"/>
      <c r="AL87" s="82"/>
      <c r="AM87" s="82"/>
      <c r="AN87" s="82"/>
      <c r="AO87" s="82"/>
      <c r="AP87" s="82"/>
    </row>
    <row r="88" spans="1:42" x14ac:dyDescent="0.25">
      <c r="A88" s="32" t="str">
        <f t="shared" si="4"/>
        <v>1832  HEMNESAlle stillingerover 70 til 80%</v>
      </c>
      <c r="B88" s="77" t="s">
        <v>106</v>
      </c>
      <c r="C88" s="77" t="s">
        <v>31</v>
      </c>
      <c r="D88" s="77" t="s">
        <v>4</v>
      </c>
      <c r="E88" s="78">
        <v>52</v>
      </c>
      <c r="F88" s="78">
        <v>35</v>
      </c>
      <c r="G88" s="78">
        <v>31</v>
      </c>
      <c r="H88" s="78">
        <v>33</v>
      </c>
      <c r="I88" s="78">
        <v>34</v>
      </c>
      <c r="J88" s="78">
        <v>33</v>
      </c>
      <c r="K88" s="75" t="str">
        <f t="shared" si="5"/>
        <v>1832  HEMNESAlle stillingerover 70 til 80%</v>
      </c>
      <c r="L88" s="99" t="s">
        <v>106</v>
      </c>
      <c r="M88" s="99" t="s">
        <v>31</v>
      </c>
      <c r="N88" s="99" t="s">
        <v>4</v>
      </c>
      <c r="O88" s="100">
        <v>0.16795626799999999</v>
      </c>
      <c r="P88" s="100">
        <v>0.15226941499999999</v>
      </c>
      <c r="Q88" s="100">
        <v>0.15663495599999999</v>
      </c>
      <c r="R88" s="100">
        <v>0.162677723</v>
      </c>
      <c r="S88" s="100">
        <v>0.18755882700000001</v>
      </c>
      <c r="T88" s="100">
        <v>0.15135541</v>
      </c>
      <c r="V88" s="34" t="str">
        <f t="shared" si="6"/>
        <v>1832  HEMNESAlle stillingerover 70 til 80%</v>
      </c>
      <c r="W88" s="79" t="s">
        <v>106</v>
      </c>
      <c r="X88" s="79" t="s">
        <v>31</v>
      </c>
      <c r="Y88" s="79" t="s">
        <v>4</v>
      </c>
      <c r="Z88" s="80">
        <v>49</v>
      </c>
      <c r="AA88" s="80">
        <v>35</v>
      </c>
      <c r="AB88" s="80">
        <v>34</v>
      </c>
      <c r="AC88" s="80">
        <v>34</v>
      </c>
      <c r="AD88" s="80">
        <v>34</v>
      </c>
      <c r="AE88" s="80">
        <v>34</v>
      </c>
      <c r="AG88" s="76" t="str">
        <f t="shared" si="7"/>
        <v/>
      </c>
      <c r="AH88" s="81"/>
      <c r="AI88" s="81"/>
      <c r="AJ88" s="81"/>
      <c r="AK88" s="82"/>
      <c r="AL88" s="82"/>
      <c r="AM88" s="82"/>
      <c r="AN88" s="82"/>
      <c r="AO88" s="82"/>
      <c r="AP88" s="82"/>
    </row>
    <row r="89" spans="1:42" x14ac:dyDescent="0.25">
      <c r="A89" s="32" t="str">
        <f t="shared" si="4"/>
        <v>1832  HEMNESAlle stillingerover 80% under 100%</v>
      </c>
      <c r="B89" s="77" t="s">
        <v>106</v>
      </c>
      <c r="C89" s="77" t="s">
        <v>31</v>
      </c>
      <c r="D89" s="77" t="s">
        <v>5</v>
      </c>
      <c r="E89" s="78">
        <v>22</v>
      </c>
      <c r="F89" s="78">
        <v>25</v>
      </c>
      <c r="G89" s="78">
        <v>20</v>
      </c>
      <c r="H89" s="78">
        <v>25</v>
      </c>
      <c r="I89" s="78">
        <v>22</v>
      </c>
      <c r="J89" s="78">
        <v>25</v>
      </c>
      <c r="K89" s="75" t="str">
        <f t="shared" si="5"/>
        <v>1832  HEMNESAlle stillingerover 80% under 100%</v>
      </c>
      <c r="L89" s="99" t="s">
        <v>106</v>
      </c>
      <c r="M89" s="99" t="s">
        <v>31</v>
      </c>
      <c r="N89" s="99" t="s">
        <v>5</v>
      </c>
      <c r="O89" s="100">
        <v>0.18214234500000001</v>
      </c>
      <c r="P89" s="100">
        <v>0.17671231600000001</v>
      </c>
      <c r="Q89" s="100">
        <v>0.208368937</v>
      </c>
      <c r="R89" s="100">
        <v>0.19242245599999999</v>
      </c>
      <c r="S89" s="100">
        <v>0.187412618</v>
      </c>
      <c r="T89" s="100">
        <v>0.21954138600000001</v>
      </c>
      <c r="V89" s="34" t="str">
        <f t="shared" si="6"/>
        <v>1832  HEMNESAlle stillingerover 80% under 100%</v>
      </c>
      <c r="W89" s="79" t="s">
        <v>106</v>
      </c>
      <c r="X89" s="79" t="s">
        <v>31</v>
      </c>
      <c r="Y89" s="79" t="s">
        <v>5</v>
      </c>
      <c r="Z89" s="80">
        <v>53</v>
      </c>
      <c r="AA89" s="80">
        <v>48</v>
      </c>
      <c r="AB89" s="80">
        <v>40</v>
      </c>
      <c r="AC89" s="80">
        <v>51</v>
      </c>
      <c r="AD89" s="80">
        <v>44</v>
      </c>
      <c r="AE89" s="80">
        <v>44</v>
      </c>
      <c r="AG89" s="76" t="str">
        <f t="shared" si="7"/>
        <v/>
      </c>
      <c r="AH89" s="81"/>
      <c r="AI89" s="81"/>
      <c r="AJ89" s="81"/>
      <c r="AK89" s="82"/>
      <c r="AL89" s="82"/>
      <c r="AM89" s="82"/>
      <c r="AN89" s="82"/>
      <c r="AO89" s="82"/>
      <c r="AP89" s="82"/>
    </row>
    <row r="90" spans="1:42" x14ac:dyDescent="0.25">
      <c r="A90" s="32" t="str">
        <f t="shared" si="4"/>
        <v>1832  HEMNESAlle stillinger100% eller mer</v>
      </c>
      <c r="B90" s="77" t="s">
        <v>106</v>
      </c>
      <c r="C90" s="77" t="s">
        <v>31</v>
      </c>
      <c r="D90" s="77" t="s">
        <v>6</v>
      </c>
      <c r="E90" s="78">
        <v>54</v>
      </c>
      <c r="F90" s="78">
        <v>58</v>
      </c>
      <c r="G90" s="78">
        <v>61</v>
      </c>
      <c r="H90" s="78">
        <v>56</v>
      </c>
      <c r="I90" s="78">
        <v>68</v>
      </c>
      <c r="J90" s="78">
        <v>66</v>
      </c>
      <c r="K90" s="75" t="str">
        <f t="shared" si="5"/>
        <v>1832  HEMNESAlle stillinger100% eller mer</v>
      </c>
      <c r="L90" s="99" t="s">
        <v>106</v>
      </c>
      <c r="M90" s="99" t="s">
        <v>31</v>
      </c>
      <c r="N90" s="99" t="s">
        <v>6</v>
      </c>
      <c r="O90" s="100">
        <v>5.6993517E-2</v>
      </c>
      <c r="P90" s="100">
        <v>6.0205520999999998E-2</v>
      </c>
      <c r="Q90" s="100">
        <v>7.5110310999999999E-2</v>
      </c>
      <c r="R90" s="100">
        <v>6.4317521000000002E-2</v>
      </c>
      <c r="S90" s="100">
        <v>6.3563510000000004E-2</v>
      </c>
      <c r="T90" s="100">
        <v>4.7884073999999999E-2</v>
      </c>
      <c r="V90" s="34" t="str">
        <f t="shared" si="6"/>
        <v>1832  HEMNESAlle stillinger100% eller mer</v>
      </c>
      <c r="W90" s="79" t="s">
        <v>106</v>
      </c>
      <c r="X90" s="79" t="s">
        <v>31</v>
      </c>
      <c r="Y90" s="79" t="s">
        <v>6</v>
      </c>
      <c r="Z90" s="80">
        <v>57</v>
      </c>
      <c r="AA90" s="80">
        <v>62</v>
      </c>
      <c r="AB90" s="80">
        <v>67</v>
      </c>
      <c r="AC90" s="80">
        <v>59</v>
      </c>
      <c r="AD90" s="80">
        <v>74</v>
      </c>
      <c r="AE90" s="80">
        <v>71</v>
      </c>
      <c r="AG90" s="76" t="str">
        <f t="shared" si="7"/>
        <v/>
      </c>
      <c r="AH90" s="81"/>
      <c r="AI90" s="81"/>
      <c r="AJ90" s="81"/>
      <c r="AK90" s="82"/>
      <c r="AL90" s="82"/>
      <c r="AM90" s="82"/>
      <c r="AN90" s="82"/>
      <c r="AO90" s="82"/>
      <c r="AP90" s="82"/>
    </row>
    <row r="91" spans="1:42" x14ac:dyDescent="0.25">
      <c r="A91" s="32" t="str">
        <f t="shared" si="4"/>
        <v>1832  HEMNESTurnusstillinger0% til 20%</v>
      </c>
      <c r="B91" s="77" t="s">
        <v>106</v>
      </c>
      <c r="C91" s="77" t="s">
        <v>62</v>
      </c>
      <c r="D91" s="77" t="s">
        <v>64</v>
      </c>
      <c r="E91" s="78">
        <v>14</v>
      </c>
      <c r="F91" s="78">
        <v>25</v>
      </c>
      <c r="G91" s="78">
        <v>18</v>
      </c>
      <c r="H91" s="78">
        <v>27</v>
      </c>
      <c r="I91" s="78">
        <v>27</v>
      </c>
      <c r="J91" s="78">
        <v>51</v>
      </c>
      <c r="K91" s="75" t="str">
        <f t="shared" si="5"/>
        <v>1832  HEMNESTurnusstillinger0% til 20%</v>
      </c>
      <c r="L91" s="99" t="s">
        <v>106</v>
      </c>
      <c r="M91" s="99" t="s">
        <v>62</v>
      </c>
      <c r="N91" s="99" t="s">
        <v>64</v>
      </c>
      <c r="O91" s="100">
        <v>0.52470602300000002</v>
      </c>
      <c r="P91" s="100">
        <v>0.51119996700000003</v>
      </c>
      <c r="Q91" s="100">
        <v>0.61241276300000003</v>
      </c>
      <c r="R91" s="100">
        <v>0.967284845</v>
      </c>
      <c r="S91" s="100">
        <v>0.83329227400000005</v>
      </c>
      <c r="T91" s="100">
        <v>0.61524969299999999</v>
      </c>
      <c r="V91" s="34" t="str">
        <f t="shared" si="6"/>
        <v>1832  HEMNESTurnusstillinger0% til 20%</v>
      </c>
      <c r="W91" s="79" t="s">
        <v>106</v>
      </c>
      <c r="X91" s="79" t="s">
        <v>62</v>
      </c>
      <c r="Y91" s="79" t="s">
        <v>64</v>
      </c>
      <c r="Z91" s="80">
        <v>11</v>
      </c>
      <c r="AA91" s="80">
        <v>15</v>
      </c>
      <c r="AB91" s="80">
        <v>9</v>
      </c>
      <c r="AC91" s="80">
        <v>12</v>
      </c>
      <c r="AD91" s="80">
        <v>17</v>
      </c>
      <c r="AE91" s="80">
        <v>39</v>
      </c>
      <c r="AG91" s="76" t="str">
        <f t="shared" si="7"/>
        <v/>
      </c>
      <c r="AH91" s="81"/>
      <c r="AI91" s="81"/>
      <c r="AJ91" s="81"/>
      <c r="AK91" s="82"/>
      <c r="AL91" s="82"/>
      <c r="AM91" s="82"/>
      <c r="AN91" s="82"/>
      <c r="AO91" s="82"/>
      <c r="AP91" s="82"/>
    </row>
    <row r="92" spans="1:42" x14ac:dyDescent="0.25">
      <c r="A92" s="32" t="str">
        <f t="shared" si="4"/>
        <v>1832  HEMNESTurnusstillingerover 20% til 40%</v>
      </c>
      <c r="B92" s="77" t="s">
        <v>106</v>
      </c>
      <c r="C92" s="77" t="s">
        <v>62</v>
      </c>
      <c r="D92" s="77" t="s">
        <v>60</v>
      </c>
      <c r="E92" s="78">
        <v>24</v>
      </c>
      <c r="F92" s="78">
        <v>26</v>
      </c>
      <c r="G92" s="78">
        <v>18</v>
      </c>
      <c r="H92" s="78">
        <v>21</v>
      </c>
      <c r="I92" s="78">
        <v>19</v>
      </c>
      <c r="J92" s="78">
        <v>28</v>
      </c>
      <c r="K92" s="75" t="str">
        <f t="shared" si="5"/>
        <v>1832  HEMNESTurnusstillingerover 20% til 40%</v>
      </c>
      <c r="L92" s="99" t="s">
        <v>106</v>
      </c>
      <c r="M92" s="99" t="s">
        <v>62</v>
      </c>
      <c r="N92" s="99" t="s">
        <v>60</v>
      </c>
      <c r="O92" s="100">
        <v>0.45160503200000002</v>
      </c>
      <c r="P92" s="100">
        <v>0.36562389699999998</v>
      </c>
      <c r="Q92" s="100">
        <v>0.33725484500000003</v>
      </c>
      <c r="R92" s="100">
        <v>0.41472953099999998</v>
      </c>
      <c r="S92" s="100">
        <v>0.44168954900000001</v>
      </c>
      <c r="T92" s="100">
        <v>0.32534179899999999</v>
      </c>
      <c r="V92" s="34" t="str">
        <f t="shared" si="6"/>
        <v>1832  HEMNESTurnusstillingerover 20% til 40%</v>
      </c>
      <c r="W92" s="79" t="s">
        <v>106</v>
      </c>
      <c r="X92" s="79" t="s">
        <v>62</v>
      </c>
      <c r="Y92" s="79" t="s">
        <v>60</v>
      </c>
      <c r="Z92" s="80">
        <v>20</v>
      </c>
      <c r="AA92" s="80">
        <v>25</v>
      </c>
      <c r="AB92" s="80">
        <v>18</v>
      </c>
      <c r="AC92" s="80">
        <v>19</v>
      </c>
      <c r="AD92" s="80">
        <v>18</v>
      </c>
      <c r="AE92" s="80">
        <v>23</v>
      </c>
      <c r="AG92" s="76" t="str">
        <f t="shared" si="7"/>
        <v/>
      </c>
      <c r="AH92" s="81"/>
      <c r="AI92" s="81"/>
      <c r="AJ92" s="81"/>
      <c r="AK92" s="82"/>
      <c r="AL92" s="82"/>
      <c r="AM92" s="82"/>
      <c r="AN92" s="82"/>
      <c r="AO92" s="82"/>
      <c r="AP92" s="82"/>
    </row>
    <row r="93" spans="1:42" x14ac:dyDescent="0.25">
      <c r="A93" s="32" t="str">
        <f t="shared" si="4"/>
        <v>1832  HEMNESTurnusstillingerover 40% til 50%</v>
      </c>
      <c r="B93" s="77" t="s">
        <v>106</v>
      </c>
      <c r="C93" s="77" t="s">
        <v>62</v>
      </c>
      <c r="D93" s="77" t="s">
        <v>1</v>
      </c>
      <c r="E93" s="78">
        <v>24</v>
      </c>
      <c r="F93" s="78">
        <v>21</v>
      </c>
      <c r="G93" s="78">
        <v>16</v>
      </c>
      <c r="H93" s="78">
        <v>26</v>
      </c>
      <c r="I93" s="78">
        <v>21</v>
      </c>
      <c r="J93" s="78">
        <v>31</v>
      </c>
      <c r="K93" s="75" t="str">
        <f t="shared" si="5"/>
        <v>1832  HEMNESTurnusstillingerover 40% til 50%</v>
      </c>
      <c r="L93" s="99" t="s">
        <v>106</v>
      </c>
      <c r="M93" s="99" t="s">
        <v>62</v>
      </c>
      <c r="N93" s="99" t="s">
        <v>1</v>
      </c>
      <c r="O93" s="100">
        <v>0.26733168800000001</v>
      </c>
      <c r="P93" s="100">
        <v>0.30141225999999999</v>
      </c>
      <c r="Q93" s="100">
        <v>0.31623641800000002</v>
      </c>
      <c r="R93" s="100">
        <v>0.32104512899999998</v>
      </c>
      <c r="S93" s="100">
        <v>0.309518246</v>
      </c>
      <c r="T93" s="100">
        <v>0.27022663899999999</v>
      </c>
      <c r="V93" s="34" t="str">
        <f t="shared" si="6"/>
        <v>1832  HEMNESTurnusstillingerover 40% til 50%</v>
      </c>
      <c r="W93" s="79" t="s">
        <v>106</v>
      </c>
      <c r="X93" s="79" t="s">
        <v>62</v>
      </c>
      <c r="Y93" s="79" t="s">
        <v>1</v>
      </c>
      <c r="Z93" s="80">
        <v>16</v>
      </c>
      <c r="AA93" s="80">
        <v>16</v>
      </c>
      <c r="AB93" s="80">
        <v>13</v>
      </c>
      <c r="AC93" s="80">
        <v>19</v>
      </c>
      <c r="AD93" s="80">
        <v>15</v>
      </c>
      <c r="AE93" s="80">
        <v>28</v>
      </c>
      <c r="AG93" s="76" t="str">
        <f t="shared" si="7"/>
        <v/>
      </c>
      <c r="AH93" s="81"/>
      <c r="AI93" s="81"/>
      <c r="AJ93" s="81"/>
      <c r="AK93" s="82"/>
      <c r="AL93" s="82"/>
      <c r="AM93" s="82"/>
      <c r="AN93" s="82"/>
      <c r="AO93" s="82"/>
      <c r="AP93" s="82"/>
    </row>
    <row r="94" spans="1:42" x14ac:dyDescent="0.25">
      <c r="A94" s="32" t="str">
        <f t="shared" si="4"/>
        <v>1832  HEMNESTurnusstillingerover 50% til 60%</v>
      </c>
      <c r="B94" s="77" t="s">
        <v>106</v>
      </c>
      <c r="C94" s="77" t="s">
        <v>62</v>
      </c>
      <c r="D94" s="77" t="s">
        <v>2</v>
      </c>
      <c r="E94" s="78">
        <v>16</v>
      </c>
      <c r="F94" s="78">
        <v>15</v>
      </c>
      <c r="G94" s="78">
        <v>12</v>
      </c>
      <c r="H94" s="78">
        <v>20</v>
      </c>
      <c r="I94" s="78">
        <v>17</v>
      </c>
      <c r="J94" s="78">
        <v>23</v>
      </c>
      <c r="K94" s="75" t="str">
        <f t="shared" si="5"/>
        <v>1832  HEMNESTurnusstillingerover 50% til 60%</v>
      </c>
      <c r="L94" s="99" t="s">
        <v>106</v>
      </c>
      <c r="M94" s="99" t="s">
        <v>62</v>
      </c>
      <c r="N94" s="99" t="s">
        <v>2</v>
      </c>
      <c r="O94" s="100">
        <v>0.35051189100000002</v>
      </c>
      <c r="P94" s="100">
        <v>0.31254947799999999</v>
      </c>
      <c r="Q94" s="100">
        <v>0.30776067400000001</v>
      </c>
      <c r="R94" s="100">
        <v>0.29609178200000003</v>
      </c>
      <c r="S94" s="100">
        <v>0.31798743600000001</v>
      </c>
      <c r="T94" s="100">
        <v>0.24891157699999999</v>
      </c>
      <c r="V94" s="34" t="str">
        <f t="shared" si="6"/>
        <v>1832  HEMNESTurnusstillingerover 50% til 60%</v>
      </c>
      <c r="W94" s="79" t="s">
        <v>106</v>
      </c>
      <c r="X94" s="79" t="s">
        <v>62</v>
      </c>
      <c r="Y94" s="79" t="s">
        <v>2</v>
      </c>
      <c r="Z94" s="80">
        <v>8</v>
      </c>
      <c r="AA94" s="80">
        <v>12</v>
      </c>
      <c r="AB94" s="80">
        <v>4</v>
      </c>
      <c r="AC94" s="80">
        <v>13</v>
      </c>
      <c r="AD94" s="80">
        <v>9</v>
      </c>
      <c r="AE94" s="80">
        <v>20</v>
      </c>
      <c r="AG94" s="76" t="str">
        <f t="shared" si="7"/>
        <v/>
      </c>
      <c r="AH94" s="81"/>
      <c r="AI94" s="81"/>
      <c r="AJ94" s="81"/>
      <c r="AK94" s="82"/>
      <c r="AL94" s="82"/>
      <c r="AM94" s="82"/>
      <c r="AN94" s="82"/>
      <c r="AO94" s="82"/>
      <c r="AP94" s="82"/>
    </row>
    <row r="95" spans="1:42" x14ac:dyDescent="0.25">
      <c r="A95" s="32" t="str">
        <f t="shared" si="4"/>
        <v>1832  HEMNESTurnusstillingerover 60% til 70%</v>
      </c>
      <c r="B95" s="77" t="s">
        <v>106</v>
      </c>
      <c r="C95" s="77" t="s">
        <v>62</v>
      </c>
      <c r="D95" s="77" t="s">
        <v>3</v>
      </c>
      <c r="E95" s="78">
        <v>28</v>
      </c>
      <c r="F95" s="78">
        <v>27</v>
      </c>
      <c r="G95" s="78">
        <v>26</v>
      </c>
      <c r="H95" s="78">
        <v>24</v>
      </c>
      <c r="I95" s="78">
        <v>24</v>
      </c>
      <c r="J95" s="78">
        <v>28</v>
      </c>
      <c r="K95" s="75" t="str">
        <f t="shared" si="5"/>
        <v>1832  HEMNESTurnusstillingerover 60% til 70%</v>
      </c>
      <c r="L95" s="99" t="s">
        <v>106</v>
      </c>
      <c r="M95" s="99" t="s">
        <v>62</v>
      </c>
      <c r="N95" s="99" t="s">
        <v>3</v>
      </c>
      <c r="O95" s="100">
        <v>0.26744736699999999</v>
      </c>
      <c r="P95" s="100">
        <v>0.23136623100000001</v>
      </c>
      <c r="Q95" s="100">
        <v>0.24208189699999999</v>
      </c>
      <c r="R95" s="100">
        <v>0.225678921</v>
      </c>
      <c r="S95" s="100">
        <v>0.23273706</v>
      </c>
      <c r="T95" s="100">
        <v>0.23998124300000001</v>
      </c>
      <c r="V95" s="34" t="str">
        <f t="shared" si="6"/>
        <v>1832  HEMNESTurnusstillingerover 60% til 70%</v>
      </c>
      <c r="W95" s="79" t="s">
        <v>106</v>
      </c>
      <c r="X95" s="79" t="s">
        <v>62</v>
      </c>
      <c r="Y95" s="79" t="s">
        <v>3</v>
      </c>
      <c r="Z95" s="80">
        <v>21</v>
      </c>
      <c r="AA95" s="80">
        <v>23</v>
      </c>
      <c r="AB95" s="80">
        <v>19</v>
      </c>
      <c r="AC95" s="80">
        <v>25</v>
      </c>
      <c r="AD95" s="80">
        <v>22</v>
      </c>
      <c r="AE95" s="80">
        <v>27</v>
      </c>
      <c r="AG95" s="76" t="str">
        <f t="shared" si="7"/>
        <v/>
      </c>
      <c r="AH95" s="81"/>
      <c r="AI95" s="81"/>
      <c r="AJ95" s="81"/>
      <c r="AK95" s="82"/>
      <c r="AL95" s="82"/>
      <c r="AM95" s="82"/>
      <c r="AN95" s="82"/>
      <c r="AO95" s="82"/>
      <c r="AP95" s="82"/>
    </row>
    <row r="96" spans="1:42" x14ac:dyDescent="0.25">
      <c r="A96" s="32" t="str">
        <f t="shared" si="4"/>
        <v>1832  HEMNESTurnusstillingerover 70 til 80%</v>
      </c>
      <c r="B96" s="77" t="s">
        <v>106</v>
      </c>
      <c r="C96" s="77" t="s">
        <v>62</v>
      </c>
      <c r="D96" s="77" t="s">
        <v>4</v>
      </c>
      <c r="E96" s="78">
        <v>41</v>
      </c>
      <c r="F96" s="78">
        <v>26</v>
      </c>
      <c r="G96" s="78">
        <v>23</v>
      </c>
      <c r="H96" s="78">
        <v>24</v>
      </c>
      <c r="I96" s="78">
        <v>28</v>
      </c>
      <c r="J96" s="78">
        <v>25</v>
      </c>
      <c r="K96" s="75" t="str">
        <f t="shared" si="5"/>
        <v>1832  HEMNESTurnusstillingerover 70 til 80%</v>
      </c>
      <c r="L96" s="99" t="s">
        <v>106</v>
      </c>
      <c r="M96" s="99" t="s">
        <v>62</v>
      </c>
      <c r="N96" s="99" t="s">
        <v>4</v>
      </c>
      <c r="O96" s="100">
        <v>0.213903181</v>
      </c>
      <c r="P96" s="100">
        <v>0.206743967</v>
      </c>
      <c r="Q96" s="100">
        <v>0.21238193299999999</v>
      </c>
      <c r="R96" s="100">
        <v>0.224666222</v>
      </c>
      <c r="S96" s="100">
        <v>0.22838704900000001</v>
      </c>
      <c r="T96" s="100">
        <v>0.200780124</v>
      </c>
      <c r="V96" s="34" t="str">
        <f t="shared" si="6"/>
        <v>1832  HEMNESTurnusstillingerover 70 til 80%</v>
      </c>
      <c r="W96" s="79" t="s">
        <v>106</v>
      </c>
      <c r="X96" s="79" t="s">
        <v>62</v>
      </c>
      <c r="Y96" s="79" t="s">
        <v>4</v>
      </c>
      <c r="Z96" s="80">
        <v>39</v>
      </c>
      <c r="AA96" s="80">
        <v>26</v>
      </c>
      <c r="AB96" s="80">
        <v>26</v>
      </c>
      <c r="AC96" s="80">
        <v>25</v>
      </c>
      <c r="AD96" s="80">
        <v>28</v>
      </c>
      <c r="AE96" s="80">
        <v>26</v>
      </c>
      <c r="AG96" s="76" t="str">
        <f t="shared" si="7"/>
        <v/>
      </c>
      <c r="AH96" s="81"/>
      <c r="AI96" s="81"/>
      <c r="AJ96" s="81"/>
      <c r="AK96" s="82"/>
      <c r="AL96" s="82"/>
      <c r="AM96" s="82"/>
      <c r="AN96" s="82"/>
      <c r="AO96" s="82"/>
      <c r="AP96" s="82"/>
    </row>
    <row r="97" spans="1:42" x14ac:dyDescent="0.25">
      <c r="A97" s="32" t="str">
        <f t="shared" si="4"/>
        <v>1832  HEMNESTurnusstillingerover 80% under 100%</v>
      </c>
      <c r="B97" s="77" t="s">
        <v>106</v>
      </c>
      <c r="C97" s="77" t="s">
        <v>62</v>
      </c>
      <c r="D97" s="77" t="s">
        <v>5</v>
      </c>
      <c r="E97" s="78">
        <v>20</v>
      </c>
      <c r="F97" s="78">
        <v>22</v>
      </c>
      <c r="G97" s="78">
        <v>20</v>
      </c>
      <c r="H97" s="78">
        <v>24</v>
      </c>
      <c r="I97" s="78">
        <v>21</v>
      </c>
      <c r="J97" s="78">
        <v>25</v>
      </c>
      <c r="K97" s="75" t="str">
        <f t="shared" si="5"/>
        <v>1832  HEMNESTurnusstillingerover 80% under 100%</v>
      </c>
      <c r="L97" s="99" t="s">
        <v>106</v>
      </c>
      <c r="M97" s="99" t="s">
        <v>62</v>
      </c>
      <c r="N97" s="99" t="s">
        <v>5</v>
      </c>
      <c r="O97" s="100">
        <v>0.20038220000000001</v>
      </c>
      <c r="P97" s="100">
        <v>0.20084403100000001</v>
      </c>
      <c r="Q97" s="100">
        <v>0.208368937</v>
      </c>
      <c r="R97" s="100">
        <v>0.20034996299999999</v>
      </c>
      <c r="S97" s="100">
        <v>0.19667295400000001</v>
      </c>
      <c r="T97" s="100">
        <v>0.21954138600000001</v>
      </c>
      <c r="V97" s="34" t="str">
        <f t="shared" si="6"/>
        <v>1832  HEMNESTurnusstillingerover 80% under 100%</v>
      </c>
      <c r="W97" s="79" t="s">
        <v>106</v>
      </c>
      <c r="X97" s="79" t="s">
        <v>62</v>
      </c>
      <c r="Y97" s="79" t="s">
        <v>5</v>
      </c>
      <c r="Z97" s="80">
        <v>50</v>
      </c>
      <c r="AA97" s="80">
        <v>42</v>
      </c>
      <c r="AB97" s="80">
        <v>38</v>
      </c>
      <c r="AC97" s="80">
        <v>50</v>
      </c>
      <c r="AD97" s="80">
        <v>43</v>
      </c>
      <c r="AE97" s="80">
        <v>43</v>
      </c>
      <c r="AG97" s="76" t="str">
        <f t="shared" si="7"/>
        <v/>
      </c>
      <c r="AH97" s="81"/>
      <c r="AI97" s="81"/>
      <c r="AJ97" s="81"/>
      <c r="AK97" s="82"/>
      <c r="AL97" s="82"/>
      <c r="AM97" s="82"/>
      <c r="AN97" s="82"/>
      <c r="AO97" s="82"/>
      <c r="AP97" s="82"/>
    </row>
    <row r="98" spans="1:42" x14ac:dyDescent="0.25">
      <c r="A98" s="32" t="str">
        <f t="shared" si="4"/>
        <v>1832  HEMNESTurnusstillinger100% eller mer</v>
      </c>
      <c r="B98" s="77" t="s">
        <v>106</v>
      </c>
      <c r="C98" s="77" t="s">
        <v>62</v>
      </c>
      <c r="D98" s="77" t="s">
        <v>6</v>
      </c>
      <c r="E98" s="78">
        <v>21</v>
      </c>
      <c r="F98" s="78">
        <v>23</v>
      </c>
      <c r="G98" s="78">
        <v>29</v>
      </c>
      <c r="H98" s="78">
        <v>26</v>
      </c>
      <c r="I98" s="78">
        <v>31</v>
      </c>
      <c r="J98" s="78">
        <v>24</v>
      </c>
      <c r="K98" s="75" t="str">
        <f t="shared" si="5"/>
        <v>1832  HEMNESTurnusstillinger100% eller mer</v>
      </c>
      <c r="L98" s="99" t="s">
        <v>106</v>
      </c>
      <c r="M98" s="99" t="s">
        <v>62</v>
      </c>
      <c r="N98" s="99" t="s">
        <v>6</v>
      </c>
      <c r="O98" s="100">
        <v>0.14655475700000001</v>
      </c>
      <c r="P98" s="100">
        <v>0.14589148800000001</v>
      </c>
      <c r="Q98" s="100">
        <v>0.15400567900000001</v>
      </c>
      <c r="R98" s="100">
        <v>0.13853004399999999</v>
      </c>
      <c r="S98" s="100">
        <v>0.13433444899999999</v>
      </c>
      <c r="T98" s="100">
        <v>0.131681203</v>
      </c>
      <c r="V98" s="34" t="str">
        <f t="shared" si="6"/>
        <v>1832  HEMNESTurnusstillinger100% eller mer</v>
      </c>
      <c r="W98" s="79" t="s">
        <v>106</v>
      </c>
      <c r="X98" s="79" t="s">
        <v>62</v>
      </c>
      <c r="Y98" s="79" t="s">
        <v>6</v>
      </c>
      <c r="Z98" s="80">
        <v>23</v>
      </c>
      <c r="AA98" s="80">
        <v>26</v>
      </c>
      <c r="AB98" s="80">
        <v>35</v>
      </c>
      <c r="AC98" s="80">
        <v>29</v>
      </c>
      <c r="AD98" s="80">
        <v>36</v>
      </c>
      <c r="AE98" s="80">
        <v>29</v>
      </c>
      <c r="AG98" s="76" t="str">
        <f t="shared" si="7"/>
        <v/>
      </c>
      <c r="AH98" s="81"/>
      <c r="AI98" s="81"/>
      <c r="AJ98" s="81"/>
      <c r="AK98" s="82"/>
      <c r="AL98" s="82"/>
      <c r="AM98" s="82"/>
      <c r="AN98" s="82"/>
      <c r="AO98" s="82"/>
      <c r="AP98" s="82"/>
    </row>
    <row r="99" spans="1:42" x14ac:dyDescent="0.25">
      <c r="A99" s="32" t="str">
        <f t="shared" si="4"/>
        <v>1833  RANAAlle stillinger0% til 20%</v>
      </c>
      <c r="B99" s="77" t="s">
        <v>107</v>
      </c>
      <c r="C99" s="77" t="s">
        <v>31</v>
      </c>
      <c r="D99" s="77" t="s">
        <v>64</v>
      </c>
      <c r="E99" s="78">
        <v>139</v>
      </c>
      <c r="F99" s="78">
        <v>135</v>
      </c>
      <c r="G99" s="78">
        <v>142</v>
      </c>
      <c r="H99" s="78">
        <v>140</v>
      </c>
      <c r="I99" s="78">
        <v>321</v>
      </c>
      <c r="J99" s="78">
        <v>369</v>
      </c>
      <c r="K99" s="75" t="str">
        <f t="shared" si="5"/>
        <v>1833  RANAAlle stillinger0% til 20%</v>
      </c>
      <c r="L99" s="99" t="s">
        <v>107</v>
      </c>
      <c r="M99" s="99" t="s">
        <v>31</v>
      </c>
      <c r="N99" s="99" t="s">
        <v>64</v>
      </c>
      <c r="O99" s="100">
        <v>0.52894691800000004</v>
      </c>
      <c r="P99" s="100">
        <v>0.497918307</v>
      </c>
      <c r="Q99" s="100">
        <v>0.46405689300000003</v>
      </c>
      <c r="R99" s="100">
        <v>0.84369113500000004</v>
      </c>
      <c r="S99" s="100">
        <v>0.55219168200000002</v>
      </c>
      <c r="T99" s="100">
        <v>0.51429600099999995</v>
      </c>
      <c r="V99" s="34" t="str">
        <f t="shared" si="6"/>
        <v>1833  RANAAlle stillinger0% til 20%</v>
      </c>
      <c r="W99" s="79" t="s">
        <v>107</v>
      </c>
      <c r="X99" s="79" t="s">
        <v>31</v>
      </c>
      <c r="Y99" s="79" t="s">
        <v>64</v>
      </c>
      <c r="Z99" s="80">
        <v>95</v>
      </c>
      <c r="AA99" s="80">
        <v>75</v>
      </c>
      <c r="AB99" s="80">
        <v>90</v>
      </c>
      <c r="AC99" s="80">
        <v>80</v>
      </c>
      <c r="AD99" s="80">
        <v>276</v>
      </c>
      <c r="AE99" s="80">
        <v>311</v>
      </c>
      <c r="AG99" s="76" t="str">
        <f t="shared" si="7"/>
        <v/>
      </c>
      <c r="AH99" s="81"/>
      <c r="AI99" s="81"/>
      <c r="AJ99" s="81"/>
      <c r="AK99" s="82"/>
      <c r="AL99" s="82"/>
      <c r="AM99" s="82"/>
      <c r="AN99" s="82"/>
      <c r="AO99" s="82"/>
      <c r="AP99" s="82"/>
    </row>
    <row r="100" spans="1:42" x14ac:dyDescent="0.25">
      <c r="A100" s="32" t="str">
        <f t="shared" si="4"/>
        <v>1833  RANAAlle stillingerover 20% til 40%</v>
      </c>
      <c r="B100" s="77" t="s">
        <v>107</v>
      </c>
      <c r="C100" s="77" t="s">
        <v>31</v>
      </c>
      <c r="D100" s="77" t="s">
        <v>60</v>
      </c>
      <c r="E100" s="78">
        <v>120</v>
      </c>
      <c r="F100" s="78">
        <v>114</v>
      </c>
      <c r="G100" s="78">
        <v>107</v>
      </c>
      <c r="H100" s="78">
        <v>124</v>
      </c>
      <c r="I100" s="78">
        <v>183</v>
      </c>
      <c r="J100" s="78">
        <v>234</v>
      </c>
      <c r="K100" s="75" t="str">
        <f t="shared" si="5"/>
        <v>1833  RANAAlle stillingerover 20% til 40%</v>
      </c>
      <c r="L100" s="99" t="s">
        <v>107</v>
      </c>
      <c r="M100" s="99" t="s">
        <v>31</v>
      </c>
      <c r="N100" s="99" t="s">
        <v>60</v>
      </c>
      <c r="O100" s="100">
        <v>0.29518741300000001</v>
      </c>
      <c r="P100" s="100">
        <v>0.21366085600000001</v>
      </c>
      <c r="Q100" s="100">
        <v>0.25733911100000001</v>
      </c>
      <c r="R100" s="100">
        <v>0.37444133600000001</v>
      </c>
      <c r="S100" s="100">
        <v>0.33433248300000001</v>
      </c>
      <c r="T100" s="100">
        <v>0.28057083399999999</v>
      </c>
      <c r="V100" s="34" t="str">
        <f t="shared" si="6"/>
        <v>1833  RANAAlle stillingerover 20% til 40%</v>
      </c>
      <c r="W100" s="79" t="s">
        <v>107</v>
      </c>
      <c r="X100" s="79" t="s">
        <v>31</v>
      </c>
      <c r="Y100" s="79" t="s">
        <v>60</v>
      </c>
      <c r="Z100" s="80">
        <v>108</v>
      </c>
      <c r="AA100" s="80">
        <v>119</v>
      </c>
      <c r="AB100" s="80">
        <v>106</v>
      </c>
      <c r="AC100" s="80">
        <v>120</v>
      </c>
      <c r="AD100" s="80">
        <v>172</v>
      </c>
      <c r="AE100" s="80">
        <v>233</v>
      </c>
      <c r="AG100" s="76" t="str">
        <f t="shared" si="7"/>
        <v/>
      </c>
      <c r="AH100" s="81"/>
      <c r="AI100" s="81"/>
      <c r="AJ100" s="81"/>
      <c r="AK100" s="82"/>
      <c r="AL100" s="82"/>
      <c r="AM100" s="82"/>
      <c r="AN100" s="82"/>
      <c r="AO100" s="82"/>
      <c r="AP100" s="82"/>
    </row>
    <row r="101" spans="1:42" x14ac:dyDescent="0.25">
      <c r="A101" s="32" t="str">
        <f t="shared" si="4"/>
        <v>1833  RANAAlle stillingerover 40% til 50%</v>
      </c>
      <c r="B101" s="77" t="s">
        <v>107</v>
      </c>
      <c r="C101" s="77" t="s">
        <v>31</v>
      </c>
      <c r="D101" s="77" t="s">
        <v>1</v>
      </c>
      <c r="E101" s="78">
        <v>134</v>
      </c>
      <c r="F101" s="78">
        <v>131</v>
      </c>
      <c r="G101" s="78">
        <v>141</v>
      </c>
      <c r="H101" s="78">
        <v>120</v>
      </c>
      <c r="I101" s="78">
        <v>111</v>
      </c>
      <c r="J101" s="78">
        <v>133</v>
      </c>
      <c r="K101" s="75" t="str">
        <f t="shared" si="5"/>
        <v>1833  RANAAlle stillingerover 40% til 50%</v>
      </c>
      <c r="L101" s="99" t="s">
        <v>107</v>
      </c>
      <c r="M101" s="99" t="s">
        <v>31</v>
      </c>
      <c r="N101" s="99" t="s">
        <v>1</v>
      </c>
      <c r="O101" s="100">
        <v>0.23112201700000001</v>
      </c>
      <c r="P101" s="100">
        <v>0.22486304600000001</v>
      </c>
      <c r="Q101" s="100">
        <v>0.20103921199999999</v>
      </c>
      <c r="R101" s="100">
        <v>0.20125826999999999</v>
      </c>
      <c r="S101" s="100">
        <v>0.18157162499999999</v>
      </c>
      <c r="T101" s="100">
        <v>0.117357802</v>
      </c>
      <c r="V101" s="34" t="str">
        <f t="shared" si="6"/>
        <v>1833  RANAAlle stillingerover 40% til 50%</v>
      </c>
      <c r="W101" s="79" t="s">
        <v>107</v>
      </c>
      <c r="X101" s="79" t="s">
        <v>31</v>
      </c>
      <c r="Y101" s="79" t="s">
        <v>1</v>
      </c>
      <c r="Z101" s="80">
        <v>115</v>
      </c>
      <c r="AA101" s="80">
        <v>111</v>
      </c>
      <c r="AB101" s="80">
        <v>121</v>
      </c>
      <c r="AC101" s="80">
        <v>112</v>
      </c>
      <c r="AD101" s="80">
        <v>109</v>
      </c>
      <c r="AE101" s="80">
        <v>131</v>
      </c>
      <c r="AG101" s="76" t="str">
        <f t="shared" si="7"/>
        <v/>
      </c>
      <c r="AH101" s="81"/>
      <c r="AI101" s="81"/>
      <c r="AJ101" s="81"/>
      <c r="AK101" s="82"/>
      <c r="AL101" s="82"/>
      <c r="AM101" s="82"/>
      <c r="AN101" s="82"/>
      <c r="AO101" s="82"/>
      <c r="AP101" s="82"/>
    </row>
    <row r="102" spans="1:42" x14ac:dyDescent="0.25">
      <c r="A102" s="32" t="str">
        <f t="shared" si="4"/>
        <v>1833  RANAAlle stillingerover 50% til 60%</v>
      </c>
      <c r="B102" s="77" t="s">
        <v>107</v>
      </c>
      <c r="C102" s="77" t="s">
        <v>31</v>
      </c>
      <c r="D102" s="77" t="s">
        <v>2</v>
      </c>
      <c r="E102" s="78">
        <v>133</v>
      </c>
      <c r="F102" s="78">
        <v>141</v>
      </c>
      <c r="G102" s="78">
        <v>139</v>
      </c>
      <c r="H102" s="78">
        <v>135</v>
      </c>
      <c r="I102" s="78">
        <v>132</v>
      </c>
      <c r="J102" s="78">
        <v>136</v>
      </c>
      <c r="K102" s="75" t="str">
        <f t="shared" si="5"/>
        <v>1833  RANAAlle stillingerover 50% til 60%</v>
      </c>
      <c r="L102" s="99" t="s">
        <v>107</v>
      </c>
      <c r="M102" s="99" t="s">
        <v>31</v>
      </c>
      <c r="N102" s="99" t="s">
        <v>2</v>
      </c>
      <c r="O102" s="100">
        <v>0.25425482399999999</v>
      </c>
      <c r="P102" s="100">
        <v>0.25099280200000001</v>
      </c>
      <c r="Q102" s="100">
        <v>0.27423536100000001</v>
      </c>
      <c r="R102" s="100">
        <v>0.27912562499999999</v>
      </c>
      <c r="S102" s="100">
        <v>0.244170577</v>
      </c>
      <c r="T102" s="100">
        <v>0.22325777399999999</v>
      </c>
      <c r="V102" s="34" t="str">
        <f t="shared" si="6"/>
        <v>1833  RANAAlle stillingerover 50% til 60%</v>
      </c>
      <c r="W102" s="79" t="s">
        <v>107</v>
      </c>
      <c r="X102" s="79" t="s">
        <v>31</v>
      </c>
      <c r="Y102" s="79" t="s">
        <v>2</v>
      </c>
      <c r="Z102" s="80">
        <v>95</v>
      </c>
      <c r="AA102" s="80">
        <v>106</v>
      </c>
      <c r="AB102" s="80">
        <v>117</v>
      </c>
      <c r="AC102" s="80">
        <v>101</v>
      </c>
      <c r="AD102" s="80">
        <v>121</v>
      </c>
      <c r="AE102" s="80">
        <v>118</v>
      </c>
      <c r="AG102" s="76" t="str">
        <f t="shared" si="7"/>
        <v/>
      </c>
      <c r="AH102" s="81"/>
      <c r="AI102" s="81"/>
      <c r="AJ102" s="81"/>
      <c r="AK102" s="82"/>
      <c r="AL102" s="82"/>
      <c r="AM102" s="82"/>
      <c r="AN102" s="82"/>
      <c r="AO102" s="82"/>
      <c r="AP102" s="82"/>
    </row>
    <row r="103" spans="1:42" x14ac:dyDescent="0.25">
      <c r="A103" s="32" t="str">
        <f t="shared" si="4"/>
        <v>1833  RANAAlle stillingerover 60% til 70%</v>
      </c>
      <c r="B103" s="77" t="s">
        <v>107</v>
      </c>
      <c r="C103" s="77" t="s">
        <v>31</v>
      </c>
      <c r="D103" s="77" t="s">
        <v>3</v>
      </c>
      <c r="E103" s="78">
        <v>80</v>
      </c>
      <c r="F103" s="78">
        <v>88</v>
      </c>
      <c r="G103" s="78">
        <v>79</v>
      </c>
      <c r="H103" s="78">
        <v>86</v>
      </c>
      <c r="I103" s="78">
        <v>76</v>
      </c>
      <c r="J103" s="78">
        <v>78</v>
      </c>
      <c r="K103" s="75" t="str">
        <f t="shared" si="5"/>
        <v>1833  RANAAlle stillingerover 60% til 70%</v>
      </c>
      <c r="L103" s="99" t="s">
        <v>107</v>
      </c>
      <c r="M103" s="99" t="s">
        <v>31</v>
      </c>
      <c r="N103" s="99" t="s">
        <v>3</v>
      </c>
      <c r="O103" s="100">
        <v>0.191627356</v>
      </c>
      <c r="P103" s="100">
        <v>0.20119752399999999</v>
      </c>
      <c r="Q103" s="100">
        <v>0.20887657900000001</v>
      </c>
      <c r="R103" s="100">
        <v>0.20113922200000001</v>
      </c>
      <c r="S103" s="100">
        <v>0.219789225</v>
      </c>
      <c r="T103" s="100">
        <v>0.17948398300000001</v>
      </c>
      <c r="V103" s="34" t="str">
        <f t="shared" si="6"/>
        <v>1833  RANAAlle stillingerover 60% til 70%</v>
      </c>
      <c r="W103" s="79" t="s">
        <v>107</v>
      </c>
      <c r="X103" s="79" t="s">
        <v>31</v>
      </c>
      <c r="Y103" s="79" t="s">
        <v>3</v>
      </c>
      <c r="Z103" s="80">
        <v>104</v>
      </c>
      <c r="AA103" s="80">
        <v>89</v>
      </c>
      <c r="AB103" s="80">
        <v>99</v>
      </c>
      <c r="AC103" s="80">
        <v>98</v>
      </c>
      <c r="AD103" s="80">
        <v>75</v>
      </c>
      <c r="AE103" s="80">
        <v>77</v>
      </c>
      <c r="AG103" s="76" t="str">
        <f t="shared" si="7"/>
        <v/>
      </c>
      <c r="AH103" s="81"/>
      <c r="AI103" s="81"/>
      <c r="AJ103" s="81"/>
      <c r="AK103" s="82"/>
      <c r="AL103" s="82"/>
      <c r="AM103" s="82"/>
      <c r="AN103" s="82"/>
      <c r="AO103" s="82"/>
      <c r="AP103" s="82"/>
    </row>
    <row r="104" spans="1:42" x14ac:dyDescent="0.25">
      <c r="A104" s="32" t="str">
        <f t="shared" si="4"/>
        <v>1833  RANAAlle stillingerover 70 til 80%</v>
      </c>
      <c r="B104" s="77" t="s">
        <v>107</v>
      </c>
      <c r="C104" s="77" t="s">
        <v>31</v>
      </c>
      <c r="D104" s="77" t="s">
        <v>4</v>
      </c>
      <c r="E104" s="78">
        <v>188</v>
      </c>
      <c r="F104" s="78">
        <v>188</v>
      </c>
      <c r="G104" s="78">
        <v>170</v>
      </c>
      <c r="H104" s="78">
        <v>169</v>
      </c>
      <c r="I104" s="78">
        <v>155</v>
      </c>
      <c r="J104" s="78">
        <v>167</v>
      </c>
      <c r="K104" s="75" t="str">
        <f t="shared" si="5"/>
        <v>1833  RANAAlle stillingerover 70 til 80%</v>
      </c>
      <c r="L104" s="99" t="s">
        <v>107</v>
      </c>
      <c r="M104" s="99" t="s">
        <v>31</v>
      </c>
      <c r="N104" s="99" t="s">
        <v>4</v>
      </c>
      <c r="O104" s="100">
        <v>0.162280541</v>
      </c>
      <c r="P104" s="100">
        <v>0.163366555</v>
      </c>
      <c r="Q104" s="100">
        <v>0.16019782499999999</v>
      </c>
      <c r="R104" s="100">
        <v>0.15568570600000001</v>
      </c>
      <c r="S104" s="100">
        <v>0.15656919999999999</v>
      </c>
      <c r="T104" s="100">
        <v>0.12610322800000001</v>
      </c>
      <c r="V104" s="34" t="str">
        <f t="shared" si="6"/>
        <v>1833  RANAAlle stillingerover 70 til 80%</v>
      </c>
      <c r="W104" s="79" t="s">
        <v>107</v>
      </c>
      <c r="X104" s="79" t="s">
        <v>31</v>
      </c>
      <c r="Y104" s="79" t="s">
        <v>4</v>
      </c>
      <c r="Z104" s="80">
        <v>164</v>
      </c>
      <c r="AA104" s="80">
        <v>194</v>
      </c>
      <c r="AB104" s="80">
        <v>175</v>
      </c>
      <c r="AC104" s="80">
        <v>177</v>
      </c>
      <c r="AD104" s="80">
        <v>154</v>
      </c>
      <c r="AE104" s="80">
        <v>176</v>
      </c>
      <c r="AG104" s="76" t="str">
        <f t="shared" si="7"/>
        <v/>
      </c>
      <c r="AH104" s="81"/>
      <c r="AI104" s="81"/>
      <c r="AJ104" s="81"/>
      <c r="AK104" s="82"/>
      <c r="AL104" s="82"/>
      <c r="AM104" s="82"/>
      <c r="AN104" s="82"/>
      <c r="AO104" s="82"/>
      <c r="AP104" s="82"/>
    </row>
    <row r="105" spans="1:42" x14ac:dyDescent="0.25">
      <c r="A105" s="32" t="str">
        <f t="shared" si="4"/>
        <v>1833  RANAAlle stillingerover 80% under 100%</v>
      </c>
      <c r="B105" s="77" t="s">
        <v>107</v>
      </c>
      <c r="C105" s="77" t="s">
        <v>31</v>
      </c>
      <c r="D105" s="77" t="s">
        <v>5</v>
      </c>
      <c r="E105" s="78">
        <v>111</v>
      </c>
      <c r="F105" s="78">
        <v>106</v>
      </c>
      <c r="G105" s="78">
        <v>110</v>
      </c>
      <c r="H105" s="78">
        <v>113</v>
      </c>
      <c r="I105" s="78">
        <v>123</v>
      </c>
      <c r="J105" s="78">
        <v>113</v>
      </c>
      <c r="K105" s="75" t="str">
        <f t="shared" si="5"/>
        <v>1833  RANAAlle stillingerover 80% under 100%</v>
      </c>
      <c r="L105" s="99" t="s">
        <v>107</v>
      </c>
      <c r="M105" s="99" t="s">
        <v>31</v>
      </c>
      <c r="N105" s="99" t="s">
        <v>5</v>
      </c>
      <c r="O105" s="100">
        <v>0.18721080500000001</v>
      </c>
      <c r="P105" s="100">
        <v>0.18198910600000001</v>
      </c>
      <c r="Q105" s="100">
        <v>0.18483833799999999</v>
      </c>
      <c r="R105" s="100">
        <v>0.18568143400000001</v>
      </c>
      <c r="S105" s="100">
        <v>0.178521758</v>
      </c>
      <c r="T105" s="100">
        <v>0.162818615</v>
      </c>
      <c r="V105" s="34" t="str">
        <f t="shared" si="6"/>
        <v>1833  RANAAlle stillingerover 80% under 100%</v>
      </c>
      <c r="W105" s="79" t="s">
        <v>107</v>
      </c>
      <c r="X105" s="79" t="s">
        <v>31</v>
      </c>
      <c r="Y105" s="79" t="s">
        <v>5</v>
      </c>
      <c r="Z105" s="80">
        <v>214</v>
      </c>
      <c r="AA105" s="80">
        <v>202</v>
      </c>
      <c r="AB105" s="80">
        <v>174</v>
      </c>
      <c r="AC105" s="80">
        <v>195</v>
      </c>
      <c r="AD105" s="80">
        <v>185</v>
      </c>
      <c r="AE105" s="80">
        <v>179</v>
      </c>
      <c r="AG105" s="76" t="str">
        <f t="shared" si="7"/>
        <v/>
      </c>
      <c r="AH105" s="81"/>
      <c r="AI105" s="81"/>
      <c r="AJ105" s="81"/>
      <c r="AK105" s="82"/>
      <c r="AL105" s="82"/>
      <c r="AM105" s="82"/>
      <c r="AN105" s="82"/>
      <c r="AO105" s="82"/>
      <c r="AP105" s="82"/>
    </row>
    <row r="106" spans="1:42" x14ac:dyDescent="0.25">
      <c r="A106" s="32" t="str">
        <f t="shared" si="4"/>
        <v>1833  RANAAlle stillinger100% eller mer</v>
      </c>
      <c r="B106" s="77" t="s">
        <v>107</v>
      </c>
      <c r="C106" s="77" t="s">
        <v>31</v>
      </c>
      <c r="D106" s="77" t="s">
        <v>6</v>
      </c>
      <c r="E106" s="78">
        <v>316</v>
      </c>
      <c r="F106" s="78">
        <v>358</v>
      </c>
      <c r="G106" s="78">
        <v>372</v>
      </c>
      <c r="H106" s="78">
        <v>376</v>
      </c>
      <c r="I106" s="78">
        <v>355</v>
      </c>
      <c r="J106" s="78">
        <v>360</v>
      </c>
      <c r="K106" s="75" t="str">
        <f t="shared" si="5"/>
        <v>1833  RANAAlle stillinger100% eller mer</v>
      </c>
      <c r="L106" s="99" t="s">
        <v>107</v>
      </c>
      <c r="M106" s="99" t="s">
        <v>31</v>
      </c>
      <c r="N106" s="99" t="s">
        <v>6</v>
      </c>
      <c r="O106" s="100">
        <v>6.8223829E-2</v>
      </c>
      <c r="P106" s="100">
        <v>7.4562466999999993E-2</v>
      </c>
      <c r="Q106" s="100">
        <v>7.2654912000000002E-2</v>
      </c>
      <c r="R106" s="100">
        <v>7.9727274000000001E-2</v>
      </c>
      <c r="S106" s="100">
        <v>7.2179787999999995E-2</v>
      </c>
      <c r="T106" s="100">
        <v>7.6456880000000005E-2</v>
      </c>
      <c r="V106" s="34" t="str">
        <f t="shared" si="6"/>
        <v>1833  RANAAlle stillinger100% eller mer</v>
      </c>
      <c r="W106" s="79" t="s">
        <v>107</v>
      </c>
      <c r="X106" s="79" t="s">
        <v>31</v>
      </c>
      <c r="Y106" s="79" t="s">
        <v>6</v>
      </c>
      <c r="Z106" s="80">
        <v>326</v>
      </c>
      <c r="AA106" s="80">
        <v>365</v>
      </c>
      <c r="AB106" s="80">
        <v>378</v>
      </c>
      <c r="AC106" s="80">
        <v>380</v>
      </c>
      <c r="AD106" s="80">
        <v>364</v>
      </c>
      <c r="AE106" s="80">
        <v>365</v>
      </c>
      <c r="AG106" s="76" t="str">
        <f t="shared" si="7"/>
        <v/>
      </c>
      <c r="AH106" s="81"/>
      <c r="AI106" s="81"/>
      <c r="AJ106" s="81"/>
      <c r="AK106" s="82"/>
      <c r="AL106" s="82"/>
      <c r="AM106" s="82"/>
      <c r="AN106" s="82"/>
      <c r="AO106" s="82"/>
      <c r="AP106" s="82"/>
    </row>
    <row r="107" spans="1:42" x14ac:dyDescent="0.25">
      <c r="A107" s="32" t="str">
        <f t="shared" si="4"/>
        <v>1833  RANATurnusstillinger0% til 20%</v>
      </c>
      <c r="B107" s="77" t="s">
        <v>107</v>
      </c>
      <c r="C107" s="77" t="s">
        <v>62</v>
      </c>
      <c r="D107" s="77" t="s">
        <v>64</v>
      </c>
      <c r="E107" s="78">
        <v>103</v>
      </c>
      <c r="F107" s="78">
        <v>103</v>
      </c>
      <c r="G107" s="78">
        <v>106</v>
      </c>
      <c r="H107" s="78">
        <v>107</v>
      </c>
      <c r="I107" s="78">
        <v>275</v>
      </c>
      <c r="J107" s="78">
        <v>335</v>
      </c>
      <c r="K107" s="75" t="str">
        <f t="shared" si="5"/>
        <v>1833  RANATurnusstillinger0% til 20%</v>
      </c>
      <c r="L107" s="99" t="s">
        <v>107</v>
      </c>
      <c r="M107" s="99" t="s">
        <v>62</v>
      </c>
      <c r="N107" s="99" t="s">
        <v>64</v>
      </c>
      <c r="O107" s="100">
        <v>0.68474707099999998</v>
      </c>
      <c r="P107" s="100">
        <v>0.62713140300000003</v>
      </c>
      <c r="Q107" s="100">
        <v>0.60317226599999996</v>
      </c>
      <c r="R107" s="100">
        <v>1.0575873259999999</v>
      </c>
      <c r="S107" s="100">
        <v>0.64423800799999997</v>
      </c>
      <c r="T107" s="100">
        <v>0.56625186199999999</v>
      </c>
      <c r="V107" s="34" t="str">
        <f t="shared" si="6"/>
        <v>1833  RANATurnusstillinger0% til 20%</v>
      </c>
      <c r="W107" s="79" t="s">
        <v>107</v>
      </c>
      <c r="X107" s="79" t="s">
        <v>62</v>
      </c>
      <c r="Y107" s="79" t="s">
        <v>64</v>
      </c>
      <c r="Z107" s="80">
        <v>60</v>
      </c>
      <c r="AA107" s="80">
        <v>44</v>
      </c>
      <c r="AB107" s="80">
        <v>56</v>
      </c>
      <c r="AC107" s="80">
        <v>49</v>
      </c>
      <c r="AD107" s="80">
        <v>231</v>
      </c>
      <c r="AE107" s="80">
        <v>278</v>
      </c>
      <c r="AG107" s="76" t="str">
        <f t="shared" si="7"/>
        <v/>
      </c>
      <c r="AH107" s="81"/>
      <c r="AI107" s="81"/>
      <c r="AJ107" s="81"/>
      <c r="AK107" s="82"/>
      <c r="AL107" s="82"/>
      <c r="AM107" s="82"/>
      <c r="AN107" s="82"/>
      <c r="AO107" s="82"/>
      <c r="AP107" s="82"/>
    </row>
    <row r="108" spans="1:42" x14ac:dyDescent="0.25">
      <c r="A108" s="32" t="str">
        <f t="shared" si="4"/>
        <v>1833  RANATurnusstillingerover 20% til 40%</v>
      </c>
      <c r="B108" s="77" t="s">
        <v>107</v>
      </c>
      <c r="C108" s="77" t="s">
        <v>62</v>
      </c>
      <c r="D108" s="77" t="s">
        <v>60</v>
      </c>
      <c r="E108" s="78">
        <v>69</v>
      </c>
      <c r="F108" s="78">
        <v>58</v>
      </c>
      <c r="G108" s="78">
        <v>65</v>
      </c>
      <c r="H108" s="78">
        <v>73</v>
      </c>
      <c r="I108" s="78">
        <v>138</v>
      </c>
      <c r="J108" s="78">
        <v>183</v>
      </c>
      <c r="K108" s="75" t="str">
        <f t="shared" si="5"/>
        <v>1833  RANATurnusstillingerover 20% til 40%</v>
      </c>
      <c r="L108" s="99" t="s">
        <v>107</v>
      </c>
      <c r="M108" s="99" t="s">
        <v>62</v>
      </c>
      <c r="N108" s="99" t="s">
        <v>60</v>
      </c>
      <c r="O108" s="100">
        <v>0.51004901000000002</v>
      </c>
      <c r="P108" s="100">
        <v>0.41504024699999997</v>
      </c>
      <c r="Q108" s="100">
        <v>0.45188919799999999</v>
      </c>
      <c r="R108" s="100">
        <v>0.66918234700000001</v>
      </c>
      <c r="S108" s="100">
        <v>0.44915846799999998</v>
      </c>
      <c r="T108" s="100">
        <v>0.368675058</v>
      </c>
      <c r="V108" s="34" t="str">
        <f t="shared" si="6"/>
        <v>1833  RANATurnusstillingerover 20% til 40%</v>
      </c>
      <c r="W108" s="79" t="s">
        <v>107</v>
      </c>
      <c r="X108" s="79" t="s">
        <v>62</v>
      </c>
      <c r="Y108" s="79" t="s">
        <v>60</v>
      </c>
      <c r="Z108" s="80">
        <v>62</v>
      </c>
      <c r="AA108" s="80">
        <v>66</v>
      </c>
      <c r="AB108" s="80">
        <v>65</v>
      </c>
      <c r="AC108" s="80">
        <v>71</v>
      </c>
      <c r="AD108" s="80">
        <v>129</v>
      </c>
      <c r="AE108" s="80">
        <v>184</v>
      </c>
      <c r="AG108" s="76" t="str">
        <f t="shared" si="7"/>
        <v/>
      </c>
      <c r="AH108" s="81"/>
      <c r="AI108" s="81"/>
      <c r="AJ108" s="81"/>
      <c r="AK108" s="82"/>
      <c r="AL108" s="82"/>
      <c r="AM108" s="82"/>
      <c r="AN108" s="82"/>
      <c r="AO108" s="82"/>
      <c r="AP108" s="82"/>
    </row>
    <row r="109" spans="1:42" x14ac:dyDescent="0.25">
      <c r="A109" s="32" t="str">
        <f t="shared" si="4"/>
        <v>1833  RANATurnusstillingerover 40% til 50%</v>
      </c>
      <c r="B109" s="77" t="s">
        <v>107</v>
      </c>
      <c r="C109" s="77" t="s">
        <v>62</v>
      </c>
      <c r="D109" s="77" t="s">
        <v>1</v>
      </c>
      <c r="E109" s="78">
        <v>87</v>
      </c>
      <c r="F109" s="78">
        <v>94</v>
      </c>
      <c r="G109" s="78">
        <v>90</v>
      </c>
      <c r="H109" s="78">
        <v>74</v>
      </c>
      <c r="I109" s="78">
        <v>70</v>
      </c>
      <c r="J109" s="78">
        <v>73</v>
      </c>
      <c r="K109" s="75" t="str">
        <f t="shared" si="5"/>
        <v>1833  RANATurnusstillingerover 40% til 50%</v>
      </c>
      <c r="L109" s="99" t="s">
        <v>107</v>
      </c>
      <c r="M109" s="99" t="s">
        <v>62</v>
      </c>
      <c r="N109" s="99" t="s">
        <v>1</v>
      </c>
      <c r="O109" s="100">
        <v>0.323691057</v>
      </c>
      <c r="P109" s="100">
        <v>0.29547201400000001</v>
      </c>
      <c r="Q109" s="100">
        <v>0.29927020599999998</v>
      </c>
      <c r="R109" s="100">
        <v>0.315594282</v>
      </c>
      <c r="S109" s="100">
        <v>0.28858303299999999</v>
      </c>
      <c r="T109" s="100">
        <v>0.21014381700000001</v>
      </c>
      <c r="V109" s="34" t="str">
        <f t="shared" si="6"/>
        <v>1833  RANATurnusstillingerover 40% til 50%</v>
      </c>
      <c r="W109" s="79" t="s">
        <v>107</v>
      </c>
      <c r="X109" s="79" t="s">
        <v>62</v>
      </c>
      <c r="Y109" s="79" t="s">
        <v>1</v>
      </c>
      <c r="Z109" s="80">
        <v>72</v>
      </c>
      <c r="AA109" s="80">
        <v>76</v>
      </c>
      <c r="AB109" s="80">
        <v>71</v>
      </c>
      <c r="AC109" s="80">
        <v>67</v>
      </c>
      <c r="AD109" s="80">
        <v>69</v>
      </c>
      <c r="AE109" s="80">
        <v>71</v>
      </c>
      <c r="AG109" s="76" t="str">
        <f t="shared" si="7"/>
        <v/>
      </c>
      <c r="AH109" s="81"/>
      <c r="AI109" s="81"/>
      <c r="AJ109" s="81"/>
      <c r="AK109" s="82"/>
      <c r="AL109" s="82"/>
      <c r="AM109" s="82"/>
      <c r="AN109" s="82"/>
      <c r="AO109" s="82"/>
      <c r="AP109" s="82"/>
    </row>
    <row r="110" spans="1:42" x14ac:dyDescent="0.25">
      <c r="A110" s="32" t="str">
        <f t="shared" si="4"/>
        <v>1833  RANATurnusstillingerover 50% til 60%</v>
      </c>
      <c r="B110" s="77" t="s">
        <v>107</v>
      </c>
      <c r="C110" s="77" t="s">
        <v>62</v>
      </c>
      <c r="D110" s="77" t="s">
        <v>2</v>
      </c>
      <c r="E110" s="78">
        <v>109</v>
      </c>
      <c r="F110" s="78">
        <v>116</v>
      </c>
      <c r="G110" s="78">
        <v>120</v>
      </c>
      <c r="H110" s="78">
        <v>121</v>
      </c>
      <c r="I110" s="78">
        <v>114</v>
      </c>
      <c r="J110" s="78">
        <v>115</v>
      </c>
      <c r="K110" s="75" t="str">
        <f t="shared" si="5"/>
        <v>1833  RANATurnusstillingerover 50% til 60%</v>
      </c>
      <c r="L110" s="99" t="s">
        <v>107</v>
      </c>
      <c r="M110" s="99" t="s">
        <v>62</v>
      </c>
      <c r="N110" s="99" t="s">
        <v>2</v>
      </c>
      <c r="O110" s="100">
        <v>0.29997350099999998</v>
      </c>
      <c r="P110" s="100">
        <v>0.29599494599999998</v>
      </c>
      <c r="Q110" s="100">
        <v>0.31008828399999999</v>
      </c>
      <c r="R110" s="100">
        <v>0.31060846800000003</v>
      </c>
      <c r="S110" s="100">
        <v>0.28025527300000003</v>
      </c>
      <c r="T110" s="100">
        <v>0.26064911899999998</v>
      </c>
      <c r="V110" s="34" t="str">
        <f t="shared" si="6"/>
        <v>1833  RANATurnusstillingerover 50% til 60%</v>
      </c>
      <c r="W110" s="79" t="s">
        <v>107</v>
      </c>
      <c r="X110" s="79" t="s">
        <v>62</v>
      </c>
      <c r="Y110" s="79" t="s">
        <v>2</v>
      </c>
      <c r="Z110" s="80">
        <v>71</v>
      </c>
      <c r="AA110" s="80">
        <v>82</v>
      </c>
      <c r="AB110" s="80">
        <v>100</v>
      </c>
      <c r="AC110" s="80">
        <v>86</v>
      </c>
      <c r="AD110" s="80">
        <v>103</v>
      </c>
      <c r="AE110" s="80">
        <v>97</v>
      </c>
      <c r="AG110" s="76" t="str">
        <f t="shared" si="7"/>
        <v/>
      </c>
      <c r="AH110" s="81"/>
      <c r="AI110" s="81"/>
      <c r="AJ110" s="81"/>
      <c r="AK110" s="82"/>
      <c r="AL110" s="82"/>
      <c r="AM110" s="82"/>
      <c r="AN110" s="82"/>
      <c r="AO110" s="82"/>
      <c r="AP110" s="82"/>
    </row>
    <row r="111" spans="1:42" x14ac:dyDescent="0.25">
      <c r="A111" s="32" t="str">
        <f t="shared" si="4"/>
        <v>1833  RANATurnusstillingerover 60% til 70%</v>
      </c>
      <c r="B111" s="77" t="s">
        <v>107</v>
      </c>
      <c r="C111" s="77" t="s">
        <v>62</v>
      </c>
      <c r="D111" s="77" t="s">
        <v>3</v>
      </c>
      <c r="E111" s="78">
        <v>62</v>
      </c>
      <c r="F111" s="78">
        <v>67</v>
      </c>
      <c r="G111" s="78">
        <v>57</v>
      </c>
      <c r="H111" s="78">
        <v>64</v>
      </c>
      <c r="I111" s="78">
        <v>56</v>
      </c>
      <c r="J111" s="78">
        <v>62</v>
      </c>
      <c r="K111" s="75" t="str">
        <f t="shared" si="5"/>
        <v>1833  RANATurnusstillingerover 60% til 70%</v>
      </c>
      <c r="L111" s="99" t="s">
        <v>107</v>
      </c>
      <c r="M111" s="99" t="s">
        <v>62</v>
      </c>
      <c r="N111" s="99" t="s">
        <v>3</v>
      </c>
      <c r="O111" s="100">
        <v>0.23399231300000001</v>
      </c>
      <c r="P111" s="100">
        <v>0.25325129299999999</v>
      </c>
      <c r="Q111" s="100">
        <v>0.26933053299999998</v>
      </c>
      <c r="R111" s="100">
        <v>0.254370131</v>
      </c>
      <c r="S111" s="100">
        <v>0.29338947999999998</v>
      </c>
      <c r="T111" s="100">
        <v>0.22270094200000001</v>
      </c>
      <c r="V111" s="34" t="str">
        <f t="shared" si="6"/>
        <v>1833  RANATurnusstillingerover 60% til 70%</v>
      </c>
      <c r="W111" s="79" t="s">
        <v>107</v>
      </c>
      <c r="X111" s="79" t="s">
        <v>62</v>
      </c>
      <c r="Y111" s="79" t="s">
        <v>3</v>
      </c>
      <c r="Z111" s="80">
        <v>85</v>
      </c>
      <c r="AA111" s="80">
        <v>67</v>
      </c>
      <c r="AB111" s="80">
        <v>76</v>
      </c>
      <c r="AC111" s="80">
        <v>76</v>
      </c>
      <c r="AD111" s="80">
        <v>53</v>
      </c>
      <c r="AE111" s="80">
        <v>60</v>
      </c>
      <c r="AG111" s="76" t="str">
        <f t="shared" si="7"/>
        <v/>
      </c>
      <c r="AH111" s="81"/>
      <c r="AI111" s="81"/>
      <c r="AJ111" s="81"/>
      <c r="AK111" s="82"/>
      <c r="AL111" s="82"/>
      <c r="AM111" s="82"/>
      <c r="AN111" s="82"/>
      <c r="AO111" s="82"/>
      <c r="AP111" s="82"/>
    </row>
    <row r="112" spans="1:42" x14ac:dyDescent="0.25">
      <c r="A112" s="32" t="str">
        <f t="shared" si="4"/>
        <v>1833  RANATurnusstillingerover 70 til 80%</v>
      </c>
      <c r="B112" s="77" t="s">
        <v>107</v>
      </c>
      <c r="C112" s="77" t="s">
        <v>62</v>
      </c>
      <c r="D112" s="77" t="s">
        <v>4</v>
      </c>
      <c r="E112" s="78">
        <v>141</v>
      </c>
      <c r="F112" s="78">
        <v>141</v>
      </c>
      <c r="G112" s="78">
        <v>127</v>
      </c>
      <c r="H112" s="78">
        <v>129</v>
      </c>
      <c r="I112" s="78">
        <v>122</v>
      </c>
      <c r="J112" s="78">
        <v>128</v>
      </c>
      <c r="K112" s="75" t="str">
        <f t="shared" si="5"/>
        <v>1833  RANATurnusstillingerover 70 til 80%</v>
      </c>
      <c r="L112" s="99" t="s">
        <v>107</v>
      </c>
      <c r="M112" s="99" t="s">
        <v>62</v>
      </c>
      <c r="N112" s="99" t="s">
        <v>4</v>
      </c>
      <c r="O112" s="100">
        <v>0.21270698800000001</v>
      </c>
      <c r="P112" s="100">
        <v>0.21460726999999999</v>
      </c>
      <c r="Q112" s="100">
        <v>0.21044260400000001</v>
      </c>
      <c r="R112" s="100">
        <v>0.20366448000000001</v>
      </c>
      <c r="S112" s="100">
        <v>0.20063289600000001</v>
      </c>
      <c r="T112" s="100">
        <v>0.164760614</v>
      </c>
      <c r="V112" s="34" t="str">
        <f t="shared" si="6"/>
        <v>1833  RANATurnusstillingerover 70 til 80%</v>
      </c>
      <c r="W112" s="79" t="s">
        <v>107</v>
      </c>
      <c r="X112" s="79" t="s">
        <v>62</v>
      </c>
      <c r="Y112" s="79" t="s">
        <v>4</v>
      </c>
      <c r="Z112" s="80">
        <v>113</v>
      </c>
      <c r="AA112" s="80">
        <v>146</v>
      </c>
      <c r="AB112" s="80">
        <v>128</v>
      </c>
      <c r="AC112" s="80">
        <v>135</v>
      </c>
      <c r="AD112" s="80">
        <v>120</v>
      </c>
      <c r="AE112" s="80">
        <v>136</v>
      </c>
      <c r="AG112" s="76" t="str">
        <f t="shared" si="7"/>
        <v/>
      </c>
      <c r="AH112" s="81"/>
      <c r="AI112" s="81"/>
      <c r="AJ112" s="81"/>
      <c r="AK112" s="82"/>
      <c r="AL112" s="82"/>
      <c r="AM112" s="82"/>
      <c r="AN112" s="82"/>
      <c r="AO112" s="82"/>
      <c r="AP112" s="82"/>
    </row>
    <row r="113" spans="1:42" x14ac:dyDescent="0.25">
      <c r="A113" s="32" t="str">
        <f t="shared" si="4"/>
        <v>1833  RANATurnusstillingerover 80% under 100%</v>
      </c>
      <c r="B113" s="77" t="s">
        <v>107</v>
      </c>
      <c r="C113" s="77" t="s">
        <v>62</v>
      </c>
      <c r="D113" s="77" t="s">
        <v>5</v>
      </c>
      <c r="E113" s="78">
        <v>88</v>
      </c>
      <c r="F113" s="78">
        <v>90</v>
      </c>
      <c r="G113" s="78">
        <v>98</v>
      </c>
      <c r="H113" s="78">
        <v>101</v>
      </c>
      <c r="I113" s="78">
        <v>115</v>
      </c>
      <c r="J113" s="78">
        <v>104</v>
      </c>
      <c r="K113" s="75" t="str">
        <f t="shared" si="5"/>
        <v>1833  RANATurnusstillingerover 80% under 100%</v>
      </c>
      <c r="L113" s="99" t="s">
        <v>107</v>
      </c>
      <c r="M113" s="99" t="s">
        <v>62</v>
      </c>
      <c r="N113" s="99" t="s">
        <v>5</v>
      </c>
      <c r="O113" s="100">
        <v>0.211410969</v>
      </c>
      <c r="P113" s="100">
        <v>0.205965706</v>
      </c>
      <c r="Q113" s="100">
        <v>0.20123423100000001</v>
      </c>
      <c r="R113" s="100">
        <v>0.19453295800000001</v>
      </c>
      <c r="S113" s="100">
        <v>0.19005022199999999</v>
      </c>
      <c r="T113" s="100">
        <v>0.17624647399999999</v>
      </c>
      <c r="V113" s="34" t="str">
        <f t="shared" si="6"/>
        <v>1833  RANATurnusstillingerover 80% under 100%</v>
      </c>
      <c r="W113" s="79" t="s">
        <v>107</v>
      </c>
      <c r="X113" s="79" t="s">
        <v>62</v>
      </c>
      <c r="Y113" s="79" t="s">
        <v>5</v>
      </c>
      <c r="Z113" s="80">
        <v>187</v>
      </c>
      <c r="AA113" s="80">
        <v>181</v>
      </c>
      <c r="AB113" s="80">
        <v>161</v>
      </c>
      <c r="AC113" s="80">
        <v>181</v>
      </c>
      <c r="AD113" s="80">
        <v>177</v>
      </c>
      <c r="AE113" s="80">
        <v>169</v>
      </c>
      <c r="AG113" s="76" t="str">
        <f t="shared" si="7"/>
        <v/>
      </c>
      <c r="AH113" s="81"/>
      <c r="AI113" s="81"/>
      <c r="AJ113" s="81"/>
      <c r="AK113" s="82"/>
      <c r="AL113" s="82"/>
      <c r="AM113" s="82"/>
      <c r="AN113" s="82"/>
      <c r="AO113" s="82"/>
      <c r="AP113" s="82"/>
    </row>
    <row r="114" spans="1:42" x14ac:dyDescent="0.25">
      <c r="A114" s="32" t="str">
        <f t="shared" si="4"/>
        <v>1833  RANATurnusstillinger100% eller mer</v>
      </c>
      <c r="B114" s="77" t="s">
        <v>107</v>
      </c>
      <c r="C114" s="77" t="s">
        <v>62</v>
      </c>
      <c r="D114" s="77" t="s">
        <v>6</v>
      </c>
      <c r="E114" s="78">
        <v>137</v>
      </c>
      <c r="F114" s="78">
        <v>180</v>
      </c>
      <c r="G114" s="78">
        <v>190</v>
      </c>
      <c r="H114" s="78">
        <v>197</v>
      </c>
      <c r="I114" s="78">
        <v>182</v>
      </c>
      <c r="J114" s="78">
        <v>190</v>
      </c>
      <c r="K114" s="75" t="str">
        <f t="shared" si="5"/>
        <v>1833  RANATurnusstillinger100% eller mer</v>
      </c>
      <c r="L114" s="99" t="s">
        <v>107</v>
      </c>
      <c r="M114" s="99" t="s">
        <v>62</v>
      </c>
      <c r="N114" s="99" t="s">
        <v>6</v>
      </c>
      <c r="O114" s="100">
        <v>0.141834188</v>
      </c>
      <c r="P114" s="100">
        <v>0.14071238699999999</v>
      </c>
      <c r="Q114" s="100">
        <v>0.13570420899999999</v>
      </c>
      <c r="R114" s="100">
        <v>0.14709055900000001</v>
      </c>
      <c r="S114" s="100">
        <v>0.13767591900000001</v>
      </c>
      <c r="T114" s="100">
        <v>0.13886388499999999</v>
      </c>
      <c r="V114" s="34" t="str">
        <f t="shared" si="6"/>
        <v>1833  RANATurnusstillinger100% eller mer</v>
      </c>
      <c r="W114" s="79" t="s">
        <v>107</v>
      </c>
      <c r="X114" s="79" t="s">
        <v>62</v>
      </c>
      <c r="Y114" s="79" t="s">
        <v>6</v>
      </c>
      <c r="Z114" s="80">
        <v>146</v>
      </c>
      <c r="AA114" s="80">
        <v>187</v>
      </c>
      <c r="AB114" s="80">
        <v>196</v>
      </c>
      <c r="AC114" s="80">
        <v>201</v>
      </c>
      <c r="AD114" s="80">
        <v>190</v>
      </c>
      <c r="AE114" s="80">
        <v>195</v>
      </c>
      <c r="AG114" s="76" t="str">
        <f t="shared" si="7"/>
        <v/>
      </c>
      <c r="AH114" s="81"/>
      <c r="AI114" s="81"/>
      <c r="AJ114" s="81"/>
      <c r="AK114" s="82"/>
      <c r="AL114" s="82"/>
      <c r="AM114" s="82"/>
      <c r="AN114" s="82"/>
      <c r="AO114" s="82"/>
      <c r="AP114" s="82"/>
    </row>
    <row r="115" spans="1:42" x14ac:dyDescent="0.25">
      <c r="A115" s="32" t="str">
        <f t="shared" si="4"/>
        <v>1860  VESTVÅGØYAlle stillinger0% til 20%</v>
      </c>
      <c r="B115" s="77" t="s">
        <v>108</v>
      </c>
      <c r="C115" s="77" t="s">
        <v>31</v>
      </c>
      <c r="D115" s="77" t="s">
        <v>64</v>
      </c>
      <c r="E115" s="78">
        <v>22</v>
      </c>
      <c r="F115" s="78">
        <v>27</v>
      </c>
      <c r="G115" s="78">
        <v>21</v>
      </c>
      <c r="H115" s="78">
        <v>20</v>
      </c>
      <c r="I115" s="78">
        <v>82</v>
      </c>
      <c r="J115" s="78">
        <v>76</v>
      </c>
      <c r="K115" s="75" t="str">
        <f t="shared" si="5"/>
        <v>1860  VESTVÅGØYAlle stillinger0% til 20%</v>
      </c>
      <c r="L115" s="99" t="s">
        <v>108</v>
      </c>
      <c r="M115" s="99" t="s">
        <v>31</v>
      </c>
      <c r="N115" s="99" t="s">
        <v>64</v>
      </c>
      <c r="O115" s="100">
        <v>0.38862539099999999</v>
      </c>
      <c r="P115" s="100">
        <v>0.48678183000000003</v>
      </c>
      <c r="Q115" s="100">
        <v>0.31027697399999998</v>
      </c>
      <c r="R115" s="100">
        <v>0.39893594399999999</v>
      </c>
      <c r="S115" s="100">
        <v>0.35884181700000001</v>
      </c>
      <c r="T115" s="100">
        <v>0.40852248800000002</v>
      </c>
      <c r="V115" s="34" t="str">
        <f t="shared" si="6"/>
        <v>1860  VESTVÅGØYAlle stillinger0% til 20%</v>
      </c>
      <c r="W115" s="79" t="s">
        <v>108</v>
      </c>
      <c r="X115" s="79" t="s">
        <v>31</v>
      </c>
      <c r="Y115" s="79" t="s">
        <v>64</v>
      </c>
      <c r="Z115" s="80">
        <v>15</v>
      </c>
      <c r="AA115" s="80">
        <v>12</v>
      </c>
      <c r="AB115" s="80">
        <v>14</v>
      </c>
      <c r="AC115" s="80">
        <v>14</v>
      </c>
      <c r="AD115" s="80">
        <v>77</v>
      </c>
      <c r="AE115" s="80">
        <v>68</v>
      </c>
      <c r="AG115" s="76" t="str">
        <f t="shared" si="7"/>
        <v/>
      </c>
      <c r="AH115" s="81"/>
      <c r="AI115" s="81"/>
      <c r="AJ115" s="81"/>
      <c r="AK115" s="82"/>
      <c r="AL115" s="82"/>
      <c r="AM115" s="82"/>
      <c r="AN115" s="82"/>
      <c r="AO115" s="82"/>
      <c r="AP115" s="82"/>
    </row>
    <row r="116" spans="1:42" x14ac:dyDescent="0.25">
      <c r="A116" s="32" t="str">
        <f t="shared" si="4"/>
        <v>1860  VESTVÅGØYAlle stillingerover 20% til 40%</v>
      </c>
      <c r="B116" s="77" t="s">
        <v>108</v>
      </c>
      <c r="C116" s="77" t="s">
        <v>31</v>
      </c>
      <c r="D116" s="77" t="s">
        <v>60</v>
      </c>
      <c r="E116" s="78">
        <v>50</v>
      </c>
      <c r="F116" s="78">
        <v>49</v>
      </c>
      <c r="G116" s="78">
        <v>56</v>
      </c>
      <c r="H116" s="78">
        <v>51</v>
      </c>
      <c r="I116" s="78">
        <v>65</v>
      </c>
      <c r="J116" s="78">
        <v>74</v>
      </c>
      <c r="K116" s="75" t="str">
        <f t="shared" si="5"/>
        <v>1860  VESTVÅGØYAlle stillingerover 20% til 40%</v>
      </c>
      <c r="L116" s="99" t="s">
        <v>108</v>
      </c>
      <c r="M116" s="99" t="s">
        <v>31</v>
      </c>
      <c r="N116" s="99" t="s">
        <v>60</v>
      </c>
      <c r="O116" s="100">
        <v>0.25674169000000002</v>
      </c>
      <c r="P116" s="100">
        <v>0.31633837599999998</v>
      </c>
      <c r="Q116" s="100">
        <v>0.22465007300000001</v>
      </c>
      <c r="R116" s="100">
        <v>0.31849244100000002</v>
      </c>
      <c r="S116" s="100">
        <v>0.30617233500000002</v>
      </c>
      <c r="T116" s="100">
        <v>0.33158963699999999</v>
      </c>
      <c r="V116" s="34" t="str">
        <f t="shared" si="6"/>
        <v>1860  VESTVÅGØYAlle stillingerover 20% til 40%</v>
      </c>
      <c r="W116" s="79" t="s">
        <v>108</v>
      </c>
      <c r="X116" s="79" t="s">
        <v>31</v>
      </c>
      <c r="Y116" s="79" t="s">
        <v>60</v>
      </c>
      <c r="Z116" s="80">
        <v>35</v>
      </c>
      <c r="AA116" s="80">
        <v>34</v>
      </c>
      <c r="AB116" s="80">
        <v>42</v>
      </c>
      <c r="AC116" s="80">
        <v>34</v>
      </c>
      <c r="AD116" s="80">
        <v>56</v>
      </c>
      <c r="AE116" s="80">
        <v>61</v>
      </c>
      <c r="AG116" s="76" t="str">
        <f t="shared" si="7"/>
        <v/>
      </c>
      <c r="AH116" s="81"/>
      <c r="AI116" s="81"/>
      <c r="AJ116" s="81"/>
      <c r="AK116" s="82"/>
      <c r="AL116" s="82"/>
      <c r="AM116" s="82"/>
      <c r="AN116" s="82"/>
      <c r="AO116" s="82"/>
      <c r="AP116" s="82"/>
    </row>
    <row r="117" spans="1:42" x14ac:dyDescent="0.25">
      <c r="A117" s="32" t="str">
        <f t="shared" si="4"/>
        <v>1860  VESTVÅGØYAlle stillingerover 40% til 50%</v>
      </c>
      <c r="B117" s="77" t="s">
        <v>108</v>
      </c>
      <c r="C117" s="77" t="s">
        <v>31</v>
      </c>
      <c r="D117" s="77" t="s">
        <v>1</v>
      </c>
      <c r="E117" s="78">
        <v>125</v>
      </c>
      <c r="F117" s="78">
        <v>123</v>
      </c>
      <c r="G117" s="78">
        <v>108</v>
      </c>
      <c r="H117" s="78">
        <v>102</v>
      </c>
      <c r="I117" s="78">
        <v>96</v>
      </c>
      <c r="J117" s="78">
        <v>93</v>
      </c>
      <c r="K117" s="75" t="str">
        <f t="shared" si="5"/>
        <v>1860  VESTVÅGØYAlle stillingerover 40% til 50%</v>
      </c>
      <c r="L117" s="99" t="s">
        <v>108</v>
      </c>
      <c r="M117" s="99" t="s">
        <v>31</v>
      </c>
      <c r="N117" s="99" t="s">
        <v>1</v>
      </c>
      <c r="O117" s="100">
        <v>0.33187679199999998</v>
      </c>
      <c r="P117" s="100">
        <v>0.26342734499999998</v>
      </c>
      <c r="Q117" s="100">
        <v>0.27091358700000001</v>
      </c>
      <c r="R117" s="100">
        <v>0.273270613</v>
      </c>
      <c r="S117" s="100">
        <v>0.28263268800000002</v>
      </c>
      <c r="T117" s="100">
        <v>0.262961379</v>
      </c>
      <c r="V117" s="34" t="str">
        <f t="shared" si="6"/>
        <v>1860  VESTVÅGØYAlle stillingerover 40% til 50%</v>
      </c>
      <c r="W117" s="79" t="s">
        <v>108</v>
      </c>
      <c r="X117" s="79" t="s">
        <v>31</v>
      </c>
      <c r="Y117" s="79" t="s">
        <v>1</v>
      </c>
      <c r="Z117" s="80">
        <v>71</v>
      </c>
      <c r="AA117" s="80">
        <v>75</v>
      </c>
      <c r="AB117" s="80">
        <v>74</v>
      </c>
      <c r="AC117" s="80">
        <v>71</v>
      </c>
      <c r="AD117" s="80">
        <v>66</v>
      </c>
      <c r="AE117" s="80">
        <v>74</v>
      </c>
      <c r="AG117" s="76" t="str">
        <f t="shared" si="7"/>
        <v/>
      </c>
      <c r="AH117" s="81"/>
      <c r="AI117" s="81"/>
      <c r="AJ117" s="81"/>
      <c r="AK117" s="82"/>
      <c r="AL117" s="82"/>
      <c r="AM117" s="82"/>
      <c r="AN117" s="82"/>
      <c r="AO117" s="82"/>
      <c r="AP117" s="82"/>
    </row>
    <row r="118" spans="1:42" x14ac:dyDescent="0.25">
      <c r="A118" s="32" t="str">
        <f t="shared" si="4"/>
        <v>1860  VESTVÅGØYAlle stillingerover 50% til 60%</v>
      </c>
      <c r="B118" s="77" t="s">
        <v>108</v>
      </c>
      <c r="C118" s="77" t="s">
        <v>31</v>
      </c>
      <c r="D118" s="77" t="s">
        <v>2</v>
      </c>
      <c r="E118" s="78">
        <v>50</v>
      </c>
      <c r="F118" s="78">
        <v>53</v>
      </c>
      <c r="G118" s="78">
        <v>62</v>
      </c>
      <c r="H118" s="78">
        <v>49</v>
      </c>
      <c r="I118" s="78">
        <v>42</v>
      </c>
      <c r="J118" s="78">
        <v>49</v>
      </c>
      <c r="K118" s="75" t="str">
        <f t="shared" si="5"/>
        <v>1860  VESTVÅGØYAlle stillingerover 50% til 60%</v>
      </c>
      <c r="L118" s="99" t="s">
        <v>108</v>
      </c>
      <c r="M118" s="99" t="s">
        <v>31</v>
      </c>
      <c r="N118" s="99" t="s">
        <v>2</v>
      </c>
      <c r="O118" s="100">
        <v>0.317469681</v>
      </c>
      <c r="P118" s="100">
        <v>0.25618192499999998</v>
      </c>
      <c r="Q118" s="100">
        <v>0.279902498</v>
      </c>
      <c r="R118" s="100">
        <v>0.26943646399999999</v>
      </c>
      <c r="S118" s="100">
        <v>0.29394836600000002</v>
      </c>
      <c r="T118" s="100">
        <v>0.31299972999999998</v>
      </c>
      <c r="V118" s="34" t="str">
        <f t="shared" si="6"/>
        <v>1860  VESTVÅGØYAlle stillingerover 50% til 60%</v>
      </c>
      <c r="W118" s="79" t="s">
        <v>108</v>
      </c>
      <c r="X118" s="79" t="s">
        <v>31</v>
      </c>
      <c r="Y118" s="79" t="s">
        <v>2</v>
      </c>
      <c r="Z118" s="80">
        <v>49</v>
      </c>
      <c r="AA118" s="80">
        <v>48</v>
      </c>
      <c r="AB118" s="80">
        <v>49</v>
      </c>
      <c r="AC118" s="80">
        <v>50</v>
      </c>
      <c r="AD118" s="80">
        <v>37</v>
      </c>
      <c r="AE118" s="80">
        <v>47</v>
      </c>
      <c r="AG118" s="76" t="str">
        <f t="shared" si="7"/>
        <v/>
      </c>
      <c r="AH118" s="81"/>
      <c r="AI118" s="81"/>
      <c r="AJ118" s="81"/>
      <c r="AK118" s="82"/>
      <c r="AL118" s="82"/>
      <c r="AM118" s="82"/>
      <c r="AN118" s="82"/>
      <c r="AO118" s="82"/>
      <c r="AP118" s="82"/>
    </row>
    <row r="119" spans="1:42" x14ac:dyDescent="0.25">
      <c r="A119" s="32" t="str">
        <f t="shared" si="4"/>
        <v>1860  VESTVÅGØYAlle stillingerover 60% til 70%</v>
      </c>
      <c r="B119" s="77" t="s">
        <v>108</v>
      </c>
      <c r="C119" s="77" t="s">
        <v>31</v>
      </c>
      <c r="D119" s="77" t="s">
        <v>3</v>
      </c>
      <c r="E119" s="78">
        <v>46</v>
      </c>
      <c r="F119" s="78">
        <v>42</v>
      </c>
      <c r="G119" s="78">
        <v>48</v>
      </c>
      <c r="H119" s="78">
        <v>49</v>
      </c>
      <c r="I119" s="78">
        <v>49</v>
      </c>
      <c r="J119" s="78">
        <v>50</v>
      </c>
      <c r="K119" s="75" t="str">
        <f t="shared" si="5"/>
        <v>1860  VESTVÅGØYAlle stillingerover 60% til 70%</v>
      </c>
      <c r="L119" s="99" t="s">
        <v>108</v>
      </c>
      <c r="M119" s="99" t="s">
        <v>31</v>
      </c>
      <c r="N119" s="99" t="s">
        <v>3</v>
      </c>
      <c r="O119" s="100">
        <v>0.27157846699999999</v>
      </c>
      <c r="P119" s="100">
        <v>0.27817005700000003</v>
      </c>
      <c r="Q119" s="100">
        <v>0.25849327500000002</v>
      </c>
      <c r="R119" s="100">
        <v>0.247748358</v>
      </c>
      <c r="S119" s="100">
        <v>0.252496151</v>
      </c>
      <c r="T119" s="100">
        <v>0.26233926000000002</v>
      </c>
      <c r="V119" s="34" t="str">
        <f t="shared" si="6"/>
        <v>1860  VESTVÅGØYAlle stillingerover 60% til 70%</v>
      </c>
      <c r="W119" s="79" t="s">
        <v>108</v>
      </c>
      <c r="X119" s="79" t="s">
        <v>31</v>
      </c>
      <c r="Y119" s="79" t="s">
        <v>3</v>
      </c>
      <c r="Z119" s="80">
        <v>43</v>
      </c>
      <c r="AA119" s="80">
        <v>36</v>
      </c>
      <c r="AB119" s="80">
        <v>43</v>
      </c>
      <c r="AC119" s="80">
        <v>40</v>
      </c>
      <c r="AD119" s="80">
        <v>40</v>
      </c>
      <c r="AE119" s="80">
        <v>34</v>
      </c>
      <c r="AG119" s="76" t="str">
        <f t="shared" si="7"/>
        <v/>
      </c>
      <c r="AH119" s="81"/>
      <c r="AI119" s="81"/>
      <c r="AJ119" s="81"/>
      <c r="AK119" s="82"/>
      <c r="AL119" s="82"/>
      <c r="AM119" s="82"/>
      <c r="AN119" s="82"/>
      <c r="AO119" s="82"/>
      <c r="AP119" s="82"/>
    </row>
    <row r="120" spans="1:42" x14ac:dyDescent="0.25">
      <c r="A120" s="32" t="str">
        <f t="shared" si="4"/>
        <v>1860  VESTVÅGØYAlle stillingerover 70 til 80%</v>
      </c>
      <c r="B120" s="77" t="s">
        <v>108</v>
      </c>
      <c r="C120" s="77" t="s">
        <v>31</v>
      </c>
      <c r="D120" s="77" t="s">
        <v>4</v>
      </c>
      <c r="E120" s="78">
        <v>82</v>
      </c>
      <c r="F120" s="78">
        <v>90</v>
      </c>
      <c r="G120" s="78">
        <v>83</v>
      </c>
      <c r="H120" s="78">
        <v>89</v>
      </c>
      <c r="I120" s="78">
        <v>79</v>
      </c>
      <c r="J120" s="78">
        <v>89</v>
      </c>
      <c r="K120" s="75" t="str">
        <f t="shared" si="5"/>
        <v>1860  VESTVÅGØYAlle stillingerover 70 til 80%</v>
      </c>
      <c r="L120" s="99" t="s">
        <v>108</v>
      </c>
      <c r="M120" s="99" t="s">
        <v>31</v>
      </c>
      <c r="N120" s="99" t="s">
        <v>4</v>
      </c>
      <c r="O120" s="100">
        <v>0.21157361899999999</v>
      </c>
      <c r="P120" s="100">
        <v>0.19769044199999999</v>
      </c>
      <c r="Q120" s="100">
        <v>0.19447171399999999</v>
      </c>
      <c r="R120" s="100">
        <v>0.173369209</v>
      </c>
      <c r="S120" s="100">
        <v>0.17763833100000001</v>
      </c>
      <c r="T120" s="100">
        <v>0.215502991</v>
      </c>
      <c r="V120" s="34" t="str">
        <f t="shared" si="6"/>
        <v>1860  VESTVÅGØYAlle stillingerover 70 til 80%</v>
      </c>
      <c r="W120" s="79" t="s">
        <v>108</v>
      </c>
      <c r="X120" s="79" t="s">
        <v>31</v>
      </c>
      <c r="Y120" s="79" t="s">
        <v>4</v>
      </c>
      <c r="Z120" s="80">
        <v>70</v>
      </c>
      <c r="AA120" s="80">
        <v>84</v>
      </c>
      <c r="AB120" s="80">
        <v>75</v>
      </c>
      <c r="AC120" s="80">
        <v>94</v>
      </c>
      <c r="AD120" s="80">
        <v>75</v>
      </c>
      <c r="AE120" s="80">
        <v>70</v>
      </c>
      <c r="AG120" s="76" t="str">
        <f t="shared" si="7"/>
        <v/>
      </c>
      <c r="AH120" s="81"/>
      <c r="AI120" s="81"/>
      <c r="AJ120" s="81"/>
      <c r="AK120" s="82"/>
      <c r="AL120" s="82"/>
      <c r="AM120" s="82"/>
      <c r="AN120" s="82"/>
      <c r="AO120" s="82"/>
      <c r="AP120" s="82"/>
    </row>
    <row r="121" spans="1:42" x14ac:dyDescent="0.25">
      <c r="A121" s="32" t="str">
        <f t="shared" si="4"/>
        <v>1860  VESTVÅGØYAlle stillingerover 80% under 100%</v>
      </c>
      <c r="B121" s="77" t="s">
        <v>108</v>
      </c>
      <c r="C121" s="77" t="s">
        <v>31</v>
      </c>
      <c r="D121" s="77" t="s">
        <v>5</v>
      </c>
      <c r="E121" s="78">
        <v>85</v>
      </c>
      <c r="F121" s="78">
        <v>93</v>
      </c>
      <c r="G121" s="78">
        <v>92</v>
      </c>
      <c r="H121" s="78">
        <v>104</v>
      </c>
      <c r="I121" s="78">
        <v>104</v>
      </c>
      <c r="J121" s="78">
        <v>108</v>
      </c>
      <c r="K121" s="75" t="str">
        <f t="shared" si="5"/>
        <v>1860  VESTVÅGØYAlle stillingerover 80% under 100%</v>
      </c>
      <c r="L121" s="99" t="s">
        <v>108</v>
      </c>
      <c r="M121" s="99" t="s">
        <v>31</v>
      </c>
      <c r="N121" s="99" t="s">
        <v>5</v>
      </c>
      <c r="O121" s="100">
        <v>0.19196286300000001</v>
      </c>
      <c r="P121" s="100">
        <v>0.202898405</v>
      </c>
      <c r="Q121" s="100">
        <v>0.18851093199999999</v>
      </c>
      <c r="R121" s="100">
        <v>0.203663751</v>
      </c>
      <c r="S121" s="100">
        <v>0.199731203</v>
      </c>
      <c r="T121" s="100">
        <v>0.232397089</v>
      </c>
      <c r="V121" s="34" t="str">
        <f t="shared" si="6"/>
        <v>1860  VESTVÅGØYAlle stillingerover 80% under 100%</v>
      </c>
      <c r="W121" s="79" t="s">
        <v>108</v>
      </c>
      <c r="X121" s="79" t="s">
        <v>31</v>
      </c>
      <c r="Y121" s="79" t="s">
        <v>5</v>
      </c>
      <c r="Z121" s="80">
        <v>156</v>
      </c>
      <c r="AA121" s="80">
        <v>161</v>
      </c>
      <c r="AB121" s="80">
        <v>149</v>
      </c>
      <c r="AC121" s="80">
        <v>150</v>
      </c>
      <c r="AD121" s="80">
        <v>151</v>
      </c>
      <c r="AE121" s="80">
        <v>165</v>
      </c>
      <c r="AG121" s="76" t="str">
        <f t="shared" si="7"/>
        <v/>
      </c>
      <c r="AH121" s="81"/>
      <c r="AI121" s="81"/>
      <c r="AJ121" s="81"/>
      <c r="AK121" s="82"/>
      <c r="AL121" s="82"/>
      <c r="AM121" s="82"/>
      <c r="AN121" s="82"/>
      <c r="AO121" s="82"/>
      <c r="AP121" s="82"/>
    </row>
    <row r="122" spans="1:42" x14ac:dyDescent="0.25">
      <c r="A122" s="32" t="str">
        <f t="shared" si="4"/>
        <v>1860  VESTVÅGØYAlle stillinger100% eller mer</v>
      </c>
      <c r="B122" s="77" t="s">
        <v>108</v>
      </c>
      <c r="C122" s="77" t="s">
        <v>31</v>
      </c>
      <c r="D122" s="77" t="s">
        <v>6</v>
      </c>
      <c r="E122" s="78">
        <v>153</v>
      </c>
      <c r="F122" s="78">
        <v>151</v>
      </c>
      <c r="G122" s="78">
        <v>180</v>
      </c>
      <c r="H122" s="78">
        <v>167</v>
      </c>
      <c r="I122" s="78">
        <v>157</v>
      </c>
      <c r="J122" s="78">
        <v>153</v>
      </c>
      <c r="K122" s="75" t="str">
        <f t="shared" si="5"/>
        <v>1860  VESTVÅGØYAlle stillinger100% eller mer</v>
      </c>
      <c r="L122" s="99" t="s">
        <v>108</v>
      </c>
      <c r="M122" s="99" t="s">
        <v>31</v>
      </c>
      <c r="N122" s="99" t="s">
        <v>6</v>
      </c>
      <c r="O122" s="100">
        <v>6.2230006999999997E-2</v>
      </c>
      <c r="P122" s="100">
        <v>5.6605606000000003E-2</v>
      </c>
      <c r="Q122" s="100">
        <v>6.2340056999999997E-2</v>
      </c>
      <c r="R122" s="100">
        <v>6.7196889999999995E-2</v>
      </c>
      <c r="S122" s="100">
        <v>7.6288177999999998E-2</v>
      </c>
      <c r="T122" s="100">
        <v>7.4110788999999996E-2</v>
      </c>
      <c r="V122" s="34" t="str">
        <f t="shared" si="6"/>
        <v>1860  VESTVÅGØYAlle stillinger100% eller mer</v>
      </c>
      <c r="W122" s="79" t="s">
        <v>108</v>
      </c>
      <c r="X122" s="79" t="s">
        <v>31</v>
      </c>
      <c r="Y122" s="79" t="s">
        <v>6</v>
      </c>
      <c r="Z122" s="80">
        <v>174</v>
      </c>
      <c r="AA122" s="80">
        <v>178</v>
      </c>
      <c r="AB122" s="80">
        <v>204</v>
      </c>
      <c r="AC122" s="80">
        <v>178</v>
      </c>
      <c r="AD122" s="80">
        <v>172</v>
      </c>
      <c r="AE122" s="80">
        <v>173</v>
      </c>
      <c r="AG122" s="76" t="str">
        <f t="shared" si="7"/>
        <v/>
      </c>
      <c r="AH122" s="81"/>
      <c r="AI122" s="81"/>
      <c r="AJ122" s="81"/>
      <c r="AK122" s="82"/>
      <c r="AL122" s="82"/>
      <c r="AM122" s="82"/>
      <c r="AN122" s="82"/>
      <c r="AO122" s="82"/>
      <c r="AP122" s="82"/>
    </row>
    <row r="123" spans="1:42" x14ac:dyDescent="0.25">
      <c r="A123" s="32" t="str">
        <f t="shared" si="4"/>
        <v>1860  VESTVÅGØYTurnusstillinger0% til 20%</v>
      </c>
      <c r="B123" s="77" t="s">
        <v>108</v>
      </c>
      <c r="C123" s="77" t="s">
        <v>62</v>
      </c>
      <c r="D123" s="77" t="s">
        <v>64</v>
      </c>
      <c r="E123" s="78">
        <v>10</v>
      </c>
      <c r="F123" s="78">
        <v>14</v>
      </c>
      <c r="G123" s="78">
        <v>9</v>
      </c>
      <c r="H123" s="78">
        <v>8</v>
      </c>
      <c r="I123" s="78">
        <v>53</v>
      </c>
      <c r="J123" s="78">
        <v>50</v>
      </c>
      <c r="K123" s="75" t="str">
        <f t="shared" si="5"/>
        <v>1860  VESTVÅGØYTurnusstillinger0% til 20%</v>
      </c>
      <c r="L123" s="99" t="s">
        <v>108</v>
      </c>
      <c r="M123" s="99" t="s">
        <v>62</v>
      </c>
      <c r="N123" s="99" t="s">
        <v>64</v>
      </c>
      <c r="O123" s="100">
        <v>0.90066192599999995</v>
      </c>
      <c r="P123" s="100">
        <v>0.99894970100000002</v>
      </c>
      <c r="Q123" s="100">
        <v>0.74632414800000002</v>
      </c>
      <c r="R123" s="100">
        <v>1.0179977330000001</v>
      </c>
      <c r="S123" s="100">
        <v>0.55291716899999999</v>
      </c>
      <c r="T123" s="100">
        <v>0.64836999799999995</v>
      </c>
      <c r="V123" s="34" t="str">
        <f t="shared" si="6"/>
        <v>1860  VESTVÅGØYTurnusstillinger0% til 20%</v>
      </c>
      <c r="W123" s="79" t="s">
        <v>108</v>
      </c>
      <c r="X123" s="79" t="s">
        <v>62</v>
      </c>
      <c r="Y123" s="79" t="s">
        <v>64</v>
      </c>
      <c r="Z123" s="80">
        <v>6</v>
      </c>
      <c r="AA123" s="80">
        <v>3</v>
      </c>
      <c r="AB123" s="80">
        <v>2</v>
      </c>
      <c r="AC123" s="80">
        <v>4</v>
      </c>
      <c r="AD123" s="80">
        <v>49</v>
      </c>
      <c r="AE123" s="80">
        <v>44</v>
      </c>
      <c r="AG123" s="76" t="str">
        <f t="shared" si="7"/>
        <v/>
      </c>
      <c r="AH123" s="81"/>
      <c r="AI123" s="81"/>
      <c r="AJ123" s="81"/>
      <c r="AK123" s="82"/>
      <c r="AL123" s="82"/>
      <c r="AM123" s="82"/>
      <c r="AN123" s="82"/>
      <c r="AO123" s="82"/>
      <c r="AP123" s="82"/>
    </row>
    <row r="124" spans="1:42" x14ac:dyDescent="0.25">
      <c r="A124" s="32" t="str">
        <f t="shared" si="4"/>
        <v>1860  VESTVÅGØYTurnusstillingerover 20% til 40%</v>
      </c>
      <c r="B124" s="77" t="s">
        <v>108</v>
      </c>
      <c r="C124" s="77" t="s">
        <v>62</v>
      </c>
      <c r="D124" s="77" t="s">
        <v>60</v>
      </c>
      <c r="E124" s="78">
        <v>24</v>
      </c>
      <c r="F124" s="78">
        <v>35</v>
      </c>
      <c r="G124" s="78">
        <v>27</v>
      </c>
      <c r="H124" s="78">
        <v>29</v>
      </c>
      <c r="I124" s="78">
        <v>42</v>
      </c>
      <c r="J124" s="78">
        <v>46</v>
      </c>
      <c r="K124" s="75" t="str">
        <f t="shared" si="5"/>
        <v>1860  VESTVÅGØYTurnusstillingerover 20% til 40%</v>
      </c>
      <c r="L124" s="99" t="s">
        <v>108</v>
      </c>
      <c r="M124" s="99" t="s">
        <v>62</v>
      </c>
      <c r="N124" s="99" t="s">
        <v>60</v>
      </c>
      <c r="O124" s="100">
        <v>0.55721738899999995</v>
      </c>
      <c r="P124" s="100">
        <v>0.46500061999999998</v>
      </c>
      <c r="Q124" s="100">
        <v>0.51098940500000001</v>
      </c>
      <c r="R124" s="100">
        <v>0.57854920099999996</v>
      </c>
      <c r="S124" s="100">
        <v>0.46141789</v>
      </c>
      <c r="T124" s="100">
        <v>0.54411991299999996</v>
      </c>
      <c r="V124" s="34" t="str">
        <f t="shared" si="6"/>
        <v>1860  VESTVÅGØYTurnusstillingerover 20% til 40%</v>
      </c>
      <c r="W124" s="79" t="s">
        <v>108</v>
      </c>
      <c r="X124" s="79" t="s">
        <v>62</v>
      </c>
      <c r="Y124" s="79" t="s">
        <v>60</v>
      </c>
      <c r="Z124" s="80">
        <v>11</v>
      </c>
      <c r="AA124" s="80">
        <v>20</v>
      </c>
      <c r="AB124" s="80">
        <v>17</v>
      </c>
      <c r="AC124" s="80">
        <v>14</v>
      </c>
      <c r="AD124" s="80">
        <v>33</v>
      </c>
      <c r="AE124" s="80">
        <v>36</v>
      </c>
      <c r="AG124" s="76" t="str">
        <f t="shared" si="7"/>
        <v/>
      </c>
      <c r="AH124" s="81"/>
      <c r="AI124" s="81"/>
      <c r="AJ124" s="81"/>
      <c r="AK124" s="82"/>
      <c r="AL124" s="82"/>
      <c r="AM124" s="82"/>
      <c r="AN124" s="82"/>
      <c r="AO124" s="82"/>
      <c r="AP124" s="82"/>
    </row>
    <row r="125" spans="1:42" x14ac:dyDescent="0.25">
      <c r="A125" s="32" t="str">
        <f t="shared" si="4"/>
        <v>1860  VESTVÅGØYTurnusstillingerover 40% til 50%</v>
      </c>
      <c r="B125" s="77" t="s">
        <v>108</v>
      </c>
      <c r="C125" s="77" t="s">
        <v>62</v>
      </c>
      <c r="D125" s="77" t="s">
        <v>1</v>
      </c>
      <c r="E125" s="78">
        <v>100</v>
      </c>
      <c r="F125" s="78">
        <v>85</v>
      </c>
      <c r="G125" s="78">
        <v>82</v>
      </c>
      <c r="H125" s="78">
        <v>77</v>
      </c>
      <c r="I125" s="78">
        <v>72</v>
      </c>
      <c r="J125" s="78">
        <v>65</v>
      </c>
      <c r="K125" s="75" t="str">
        <f t="shared" si="5"/>
        <v>1860  VESTVÅGØYTurnusstillingerover 40% til 50%</v>
      </c>
      <c r="L125" s="99" t="s">
        <v>108</v>
      </c>
      <c r="M125" s="99" t="s">
        <v>62</v>
      </c>
      <c r="N125" s="99" t="s">
        <v>1</v>
      </c>
      <c r="O125" s="100">
        <v>0.41264399600000001</v>
      </c>
      <c r="P125" s="100">
        <v>0.37978020899999998</v>
      </c>
      <c r="Q125" s="100">
        <v>0.357708625</v>
      </c>
      <c r="R125" s="100">
        <v>0.35923295399999999</v>
      </c>
      <c r="S125" s="100">
        <v>0.37514706799999997</v>
      </c>
      <c r="T125" s="100">
        <v>0.37848252199999999</v>
      </c>
      <c r="V125" s="34" t="str">
        <f t="shared" si="6"/>
        <v>1860  VESTVÅGØYTurnusstillingerover 40% til 50%</v>
      </c>
      <c r="W125" s="79" t="s">
        <v>108</v>
      </c>
      <c r="X125" s="79" t="s">
        <v>62</v>
      </c>
      <c r="Y125" s="79" t="s">
        <v>1</v>
      </c>
      <c r="Z125" s="80">
        <v>50</v>
      </c>
      <c r="AA125" s="80">
        <v>43</v>
      </c>
      <c r="AB125" s="80">
        <v>48</v>
      </c>
      <c r="AC125" s="80">
        <v>46</v>
      </c>
      <c r="AD125" s="80">
        <v>42</v>
      </c>
      <c r="AE125" s="80">
        <v>44</v>
      </c>
      <c r="AG125" s="76" t="str">
        <f t="shared" si="7"/>
        <v/>
      </c>
      <c r="AH125" s="81"/>
      <c r="AI125" s="81"/>
      <c r="AJ125" s="81"/>
      <c r="AK125" s="82"/>
      <c r="AL125" s="82"/>
      <c r="AM125" s="82"/>
      <c r="AN125" s="82"/>
      <c r="AO125" s="82"/>
      <c r="AP125" s="82"/>
    </row>
    <row r="126" spans="1:42" x14ac:dyDescent="0.25">
      <c r="A126" s="32" t="str">
        <f t="shared" si="4"/>
        <v>1860  VESTVÅGØYTurnusstillingerover 50% til 60%</v>
      </c>
      <c r="B126" s="77" t="s">
        <v>108</v>
      </c>
      <c r="C126" s="77" t="s">
        <v>62</v>
      </c>
      <c r="D126" s="77" t="s">
        <v>2</v>
      </c>
      <c r="E126" s="78">
        <v>44</v>
      </c>
      <c r="F126" s="78">
        <v>42</v>
      </c>
      <c r="G126" s="78">
        <v>51</v>
      </c>
      <c r="H126" s="78">
        <v>39</v>
      </c>
      <c r="I126" s="78">
        <v>36</v>
      </c>
      <c r="J126" s="78">
        <v>44</v>
      </c>
      <c r="K126" s="75" t="str">
        <f t="shared" si="5"/>
        <v>1860  VESTVÅGØYTurnusstillingerover 50% til 60%</v>
      </c>
      <c r="L126" s="99" t="s">
        <v>108</v>
      </c>
      <c r="M126" s="99" t="s">
        <v>62</v>
      </c>
      <c r="N126" s="99" t="s">
        <v>2</v>
      </c>
      <c r="O126" s="100">
        <v>0.35544654199999998</v>
      </c>
      <c r="P126" s="100">
        <v>0.33150872100000001</v>
      </c>
      <c r="Q126" s="100">
        <v>0.34341480699999999</v>
      </c>
      <c r="R126" s="100">
        <v>0.34253429600000002</v>
      </c>
      <c r="S126" s="100">
        <v>0.34469839800000002</v>
      </c>
      <c r="T126" s="100">
        <v>0.34316085800000001</v>
      </c>
      <c r="V126" s="34" t="str">
        <f t="shared" si="6"/>
        <v>1860  VESTVÅGØYTurnusstillingerover 50% til 60%</v>
      </c>
      <c r="W126" s="79" t="s">
        <v>108</v>
      </c>
      <c r="X126" s="79" t="s">
        <v>62</v>
      </c>
      <c r="Y126" s="79" t="s">
        <v>2</v>
      </c>
      <c r="Z126" s="80">
        <v>40</v>
      </c>
      <c r="AA126" s="80">
        <v>31</v>
      </c>
      <c r="AB126" s="80">
        <v>38</v>
      </c>
      <c r="AC126" s="80">
        <v>39</v>
      </c>
      <c r="AD126" s="80">
        <v>31</v>
      </c>
      <c r="AE126" s="80">
        <v>42</v>
      </c>
      <c r="AG126" s="76" t="str">
        <f t="shared" si="7"/>
        <v/>
      </c>
      <c r="AH126" s="81"/>
      <c r="AI126" s="81"/>
      <c r="AJ126" s="81"/>
      <c r="AK126" s="82"/>
      <c r="AL126" s="82"/>
      <c r="AM126" s="82"/>
      <c r="AN126" s="82"/>
      <c r="AO126" s="82"/>
      <c r="AP126" s="82"/>
    </row>
    <row r="127" spans="1:42" x14ac:dyDescent="0.25">
      <c r="A127" s="32" t="str">
        <f t="shared" si="4"/>
        <v>1860  VESTVÅGØYTurnusstillingerover 60% til 70%</v>
      </c>
      <c r="B127" s="77" t="s">
        <v>108</v>
      </c>
      <c r="C127" s="77" t="s">
        <v>62</v>
      </c>
      <c r="D127" s="77" t="s">
        <v>3</v>
      </c>
      <c r="E127" s="78">
        <v>40</v>
      </c>
      <c r="F127" s="78">
        <v>35</v>
      </c>
      <c r="G127" s="78">
        <v>39</v>
      </c>
      <c r="H127" s="78">
        <v>44</v>
      </c>
      <c r="I127" s="78">
        <v>42</v>
      </c>
      <c r="J127" s="78">
        <v>41</v>
      </c>
      <c r="K127" s="75" t="str">
        <f t="shared" si="5"/>
        <v>1860  VESTVÅGØYTurnusstillingerover 60% til 70%</v>
      </c>
      <c r="L127" s="99" t="s">
        <v>108</v>
      </c>
      <c r="M127" s="99" t="s">
        <v>62</v>
      </c>
      <c r="N127" s="99" t="s">
        <v>3</v>
      </c>
      <c r="O127" s="100">
        <v>0.31086508699999998</v>
      </c>
      <c r="P127" s="100">
        <v>0.33282452600000001</v>
      </c>
      <c r="Q127" s="100">
        <v>0.30294062300000002</v>
      </c>
      <c r="R127" s="100">
        <v>0.27418179999999998</v>
      </c>
      <c r="S127" s="100">
        <v>0.29633591199999998</v>
      </c>
      <c r="T127" s="100">
        <v>0.313139642</v>
      </c>
      <c r="V127" s="34" t="str">
        <f t="shared" si="6"/>
        <v>1860  VESTVÅGØYTurnusstillingerover 60% til 70%</v>
      </c>
      <c r="W127" s="79" t="s">
        <v>108</v>
      </c>
      <c r="X127" s="79" t="s">
        <v>62</v>
      </c>
      <c r="Y127" s="79" t="s">
        <v>3</v>
      </c>
      <c r="Z127" s="80">
        <v>35</v>
      </c>
      <c r="AA127" s="80">
        <v>28</v>
      </c>
      <c r="AB127" s="80">
        <v>34</v>
      </c>
      <c r="AC127" s="80">
        <v>34</v>
      </c>
      <c r="AD127" s="80">
        <v>33</v>
      </c>
      <c r="AE127" s="80">
        <v>25</v>
      </c>
      <c r="AG127" s="76" t="str">
        <f t="shared" si="7"/>
        <v/>
      </c>
      <c r="AH127" s="81"/>
      <c r="AI127" s="81"/>
      <c r="AJ127" s="81"/>
      <c r="AK127" s="82"/>
      <c r="AL127" s="82"/>
      <c r="AM127" s="82"/>
      <c r="AN127" s="82"/>
      <c r="AO127" s="82"/>
      <c r="AP127" s="82"/>
    </row>
    <row r="128" spans="1:42" x14ac:dyDescent="0.25">
      <c r="A128" s="32" t="str">
        <f t="shared" si="4"/>
        <v>1860  VESTVÅGØYTurnusstillingerover 70 til 80%</v>
      </c>
      <c r="B128" s="77" t="s">
        <v>108</v>
      </c>
      <c r="C128" s="77" t="s">
        <v>62</v>
      </c>
      <c r="D128" s="77" t="s">
        <v>4</v>
      </c>
      <c r="E128" s="78">
        <v>70</v>
      </c>
      <c r="F128" s="78">
        <v>72</v>
      </c>
      <c r="G128" s="78">
        <v>69</v>
      </c>
      <c r="H128" s="78">
        <v>67</v>
      </c>
      <c r="I128" s="78">
        <v>56</v>
      </c>
      <c r="J128" s="78">
        <v>70</v>
      </c>
      <c r="K128" s="75" t="str">
        <f t="shared" si="5"/>
        <v>1860  VESTVÅGØYTurnusstillingerover 70 til 80%</v>
      </c>
      <c r="L128" s="99" t="s">
        <v>108</v>
      </c>
      <c r="M128" s="99" t="s">
        <v>62</v>
      </c>
      <c r="N128" s="99" t="s">
        <v>4</v>
      </c>
      <c r="O128" s="100">
        <v>0.24901767499999999</v>
      </c>
      <c r="P128" s="100">
        <v>0.24734304100000001</v>
      </c>
      <c r="Q128" s="100">
        <v>0.235734057</v>
      </c>
      <c r="R128" s="100">
        <v>0.229854472</v>
      </c>
      <c r="S128" s="100">
        <v>0.25544043700000002</v>
      </c>
      <c r="T128" s="100">
        <v>0.27687800600000001</v>
      </c>
      <c r="V128" s="34" t="str">
        <f t="shared" si="6"/>
        <v>1860  VESTVÅGØYTurnusstillingerover 70 til 80%</v>
      </c>
      <c r="W128" s="79" t="s">
        <v>108</v>
      </c>
      <c r="X128" s="79" t="s">
        <v>62</v>
      </c>
      <c r="Y128" s="79" t="s">
        <v>4</v>
      </c>
      <c r="Z128" s="80">
        <v>61</v>
      </c>
      <c r="AA128" s="80">
        <v>66</v>
      </c>
      <c r="AB128" s="80">
        <v>60</v>
      </c>
      <c r="AC128" s="80">
        <v>74</v>
      </c>
      <c r="AD128" s="80">
        <v>51</v>
      </c>
      <c r="AE128" s="80">
        <v>51</v>
      </c>
      <c r="AG128" s="76" t="str">
        <f t="shared" si="7"/>
        <v/>
      </c>
      <c r="AH128" s="81"/>
      <c r="AI128" s="81"/>
      <c r="AJ128" s="81"/>
      <c r="AK128" s="82"/>
      <c r="AL128" s="82"/>
      <c r="AM128" s="82"/>
      <c r="AN128" s="82"/>
      <c r="AO128" s="82"/>
      <c r="AP128" s="82"/>
    </row>
    <row r="129" spans="1:42" x14ac:dyDescent="0.25">
      <c r="A129" s="32" t="str">
        <f t="shared" si="4"/>
        <v>1860  VESTVÅGØYTurnusstillingerover 80% under 100%</v>
      </c>
      <c r="B129" s="77" t="s">
        <v>108</v>
      </c>
      <c r="C129" s="77" t="s">
        <v>62</v>
      </c>
      <c r="D129" s="77" t="s">
        <v>5</v>
      </c>
      <c r="E129" s="78">
        <v>77</v>
      </c>
      <c r="F129" s="78">
        <v>84</v>
      </c>
      <c r="G129" s="78">
        <v>86</v>
      </c>
      <c r="H129" s="78">
        <v>98</v>
      </c>
      <c r="I129" s="78">
        <v>100</v>
      </c>
      <c r="J129" s="78">
        <v>103</v>
      </c>
      <c r="K129" s="75" t="str">
        <f t="shared" si="5"/>
        <v>1860  VESTVÅGØYTurnusstillingerover 80% under 100%</v>
      </c>
      <c r="L129" s="99" t="s">
        <v>108</v>
      </c>
      <c r="M129" s="99" t="s">
        <v>62</v>
      </c>
      <c r="N129" s="99" t="s">
        <v>5</v>
      </c>
      <c r="O129" s="100">
        <v>0.211774296</v>
      </c>
      <c r="P129" s="100">
        <v>0.22165569900000001</v>
      </c>
      <c r="Q129" s="100">
        <v>0.20143752100000001</v>
      </c>
      <c r="R129" s="100">
        <v>0.21575180899999999</v>
      </c>
      <c r="S129" s="100">
        <v>0.20766739000000001</v>
      </c>
      <c r="T129" s="100">
        <v>0.243801933</v>
      </c>
      <c r="V129" s="34" t="str">
        <f t="shared" si="6"/>
        <v>1860  VESTVÅGØYTurnusstillingerover 80% under 100%</v>
      </c>
      <c r="W129" s="79" t="s">
        <v>108</v>
      </c>
      <c r="X129" s="79" t="s">
        <v>62</v>
      </c>
      <c r="Y129" s="79" t="s">
        <v>5</v>
      </c>
      <c r="Z129" s="80">
        <v>142</v>
      </c>
      <c r="AA129" s="80">
        <v>150</v>
      </c>
      <c r="AB129" s="80">
        <v>140</v>
      </c>
      <c r="AC129" s="80">
        <v>141</v>
      </c>
      <c r="AD129" s="80">
        <v>147</v>
      </c>
      <c r="AE129" s="80">
        <v>157</v>
      </c>
      <c r="AG129" s="76" t="str">
        <f t="shared" si="7"/>
        <v/>
      </c>
      <c r="AH129" s="81"/>
      <c r="AI129" s="81"/>
      <c r="AJ129" s="81"/>
      <c r="AK129" s="82"/>
      <c r="AL129" s="82"/>
      <c r="AM129" s="82"/>
      <c r="AN129" s="82"/>
      <c r="AO129" s="82"/>
      <c r="AP129" s="82"/>
    </row>
    <row r="130" spans="1:42" x14ac:dyDescent="0.25">
      <c r="A130" s="32" t="str">
        <f t="shared" si="4"/>
        <v>1860  VESTVÅGØYTurnusstillinger100% eller mer</v>
      </c>
      <c r="B130" s="77" t="s">
        <v>108</v>
      </c>
      <c r="C130" s="77" t="s">
        <v>62</v>
      </c>
      <c r="D130" s="77" t="s">
        <v>6</v>
      </c>
      <c r="E130" s="78">
        <v>52</v>
      </c>
      <c r="F130" s="78">
        <v>54</v>
      </c>
      <c r="G130" s="78">
        <v>62</v>
      </c>
      <c r="H130" s="78">
        <v>65</v>
      </c>
      <c r="I130" s="78">
        <v>64</v>
      </c>
      <c r="J130" s="78">
        <v>58</v>
      </c>
      <c r="K130" s="75" t="str">
        <f t="shared" si="5"/>
        <v>1860  VESTVÅGØYTurnusstillinger100% eller mer</v>
      </c>
      <c r="L130" s="99" t="s">
        <v>108</v>
      </c>
      <c r="M130" s="99" t="s">
        <v>62</v>
      </c>
      <c r="N130" s="99" t="s">
        <v>6</v>
      </c>
      <c r="O130" s="100">
        <v>0.18309982999999999</v>
      </c>
      <c r="P130" s="100">
        <v>0.15643296000000001</v>
      </c>
      <c r="Q130" s="100">
        <v>0.17841414</v>
      </c>
      <c r="R130" s="100">
        <v>0.17264431599999999</v>
      </c>
      <c r="S130" s="100">
        <v>0.187144437</v>
      </c>
      <c r="T130" s="100">
        <v>0.19295272999999999</v>
      </c>
      <c r="V130" s="34" t="str">
        <f t="shared" si="6"/>
        <v>1860  VESTVÅGØYTurnusstillinger100% eller mer</v>
      </c>
      <c r="W130" s="79" t="s">
        <v>108</v>
      </c>
      <c r="X130" s="79" t="s">
        <v>62</v>
      </c>
      <c r="Y130" s="79" t="s">
        <v>6</v>
      </c>
      <c r="Z130" s="80">
        <v>72</v>
      </c>
      <c r="AA130" s="80">
        <v>80</v>
      </c>
      <c r="AB130" s="80">
        <v>86</v>
      </c>
      <c r="AC130" s="80">
        <v>75</v>
      </c>
      <c r="AD130" s="80">
        <v>79</v>
      </c>
      <c r="AE130" s="80">
        <v>78</v>
      </c>
      <c r="AG130" s="76" t="str">
        <f t="shared" si="7"/>
        <v/>
      </c>
      <c r="AH130" s="81"/>
      <c r="AI130" s="81"/>
      <c r="AJ130" s="81"/>
      <c r="AK130" s="82"/>
      <c r="AL130" s="82"/>
      <c r="AM130" s="82"/>
      <c r="AN130" s="82"/>
      <c r="AO130" s="82"/>
      <c r="AP130" s="82"/>
    </row>
    <row r="131" spans="1:42" x14ac:dyDescent="0.25">
      <c r="A131" s="32" t="str">
        <f t="shared" si="4"/>
        <v>2012  ALTAAlle stillinger0% til 20%</v>
      </c>
      <c r="B131" s="77" t="s">
        <v>109</v>
      </c>
      <c r="C131" s="77" t="s">
        <v>31</v>
      </c>
      <c r="D131" s="77" t="s">
        <v>64</v>
      </c>
      <c r="E131" s="78">
        <v>78</v>
      </c>
      <c r="F131" s="78">
        <v>100</v>
      </c>
      <c r="G131" s="78">
        <v>103</v>
      </c>
      <c r="H131" s="78">
        <v>107</v>
      </c>
      <c r="I131" s="78">
        <v>92</v>
      </c>
      <c r="J131" s="78">
        <v>107</v>
      </c>
      <c r="K131" s="75" t="str">
        <f t="shared" si="5"/>
        <v>2012  ALTAAlle stillinger0% til 20%</v>
      </c>
      <c r="L131" s="99" t="s">
        <v>109</v>
      </c>
      <c r="M131" s="99" t="s">
        <v>31</v>
      </c>
      <c r="N131" s="99" t="s">
        <v>64</v>
      </c>
      <c r="O131" s="100">
        <v>0.34624962199999998</v>
      </c>
      <c r="P131" s="100">
        <v>0.26393280400000002</v>
      </c>
      <c r="Q131" s="100">
        <v>0.254621659</v>
      </c>
      <c r="R131" s="100">
        <v>0.43574464699999998</v>
      </c>
      <c r="S131" s="100">
        <v>0.448485207</v>
      </c>
      <c r="T131" s="100">
        <v>0.47980717899999997</v>
      </c>
      <c r="V131" s="34" t="str">
        <f t="shared" si="6"/>
        <v>2012  ALTAAlle stillinger0% til 20%</v>
      </c>
      <c r="W131" s="79" t="s">
        <v>109</v>
      </c>
      <c r="X131" s="79" t="s">
        <v>31</v>
      </c>
      <c r="Y131" s="79" t="s">
        <v>64</v>
      </c>
      <c r="Z131" s="80">
        <v>57</v>
      </c>
      <c r="AA131" s="80">
        <v>75</v>
      </c>
      <c r="AB131" s="80">
        <v>84</v>
      </c>
      <c r="AC131" s="80">
        <v>71</v>
      </c>
      <c r="AD131" s="80">
        <v>71</v>
      </c>
      <c r="AE131" s="80">
        <v>82</v>
      </c>
      <c r="AG131" s="76" t="str">
        <f t="shared" si="7"/>
        <v/>
      </c>
      <c r="AH131" s="81"/>
      <c r="AI131" s="81"/>
      <c r="AJ131" s="81"/>
      <c r="AK131" s="82"/>
      <c r="AL131" s="82"/>
      <c r="AM131" s="82"/>
      <c r="AN131" s="82"/>
      <c r="AO131" s="82"/>
      <c r="AP131" s="82"/>
    </row>
    <row r="132" spans="1:42" x14ac:dyDescent="0.25">
      <c r="A132" s="32" t="str">
        <f t="shared" ref="A132:A146" si="8">B132&amp;C132&amp;D132</f>
        <v>2012  ALTAAlle stillingerover 20% til 40%</v>
      </c>
      <c r="B132" s="77" t="s">
        <v>109</v>
      </c>
      <c r="C132" s="77" t="s">
        <v>31</v>
      </c>
      <c r="D132" s="77" t="s">
        <v>60</v>
      </c>
      <c r="E132" s="78">
        <v>71</v>
      </c>
      <c r="F132" s="78">
        <v>75</v>
      </c>
      <c r="G132" s="78">
        <v>88</v>
      </c>
      <c r="H132" s="78">
        <v>100</v>
      </c>
      <c r="I132" s="78">
        <v>68</v>
      </c>
      <c r="J132" s="78">
        <v>126</v>
      </c>
      <c r="K132" s="75" t="str">
        <f t="shared" ref="K132:K146" si="9">L132&amp;M132&amp;N132</f>
        <v>2012  ALTAAlle stillingerover 20% til 40%</v>
      </c>
      <c r="L132" s="99" t="s">
        <v>109</v>
      </c>
      <c r="M132" s="99" t="s">
        <v>31</v>
      </c>
      <c r="N132" s="99" t="s">
        <v>60</v>
      </c>
      <c r="O132" s="100">
        <v>0.28764020600000001</v>
      </c>
      <c r="P132" s="100">
        <v>0.23570381000000001</v>
      </c>
      <c r="Q132" s="100">
        <v>0.245755216</v>
      </c>
      <c r="R132" s="100">
        <v>0.32513807900000002</v>
      </c>
      <c r="S132" s="100">
        <v>0.35902468700000001</v>
      </c>
      <c r="T132" s="100">
        <v>0.42246546800000001</v>
      </c>
      <c r="V132" s="34" t="str">
        <f t="shared" ref="V132:V146" si="10">W132&amp;X132&amp;Y132</f>
        <v>2012  ALTAAlle stillingerover 20% til 40%</v>
      </c>
      <c r="W132" s="79" t="s">
        <v>109</v>
      </c>
      <c r="X132" s="79" t="s">
        <v>31</v>
      </c>
      <c r="Y132" s="79" t="s">
        <v>60</v>
      </c>
      <c r="Z132" s="80">
        <v>56</v>
      </c>
      <c r="AA132" s="80">
        <v>60</v>
      </c>
      <c r="AB132" s="80">
        <v>73</v>
      </c>
      <c r="AC132" s="80">
        <v>101</v>
      </c>
      <c r="AD132" s="80">
        <v>64</v>
      </c>
      <c r="AE132" s="80">
        <v>94</v>
      </c>
      <c r="AG132" s="76" t="str">
        <f t="shared" ref="AG132:AG178" si="11">AH132&amp;AI132&amp;AJ132</f>
        <v/>
      </c>
      <c r="AH132" s="81"/>
      <c r="AI132" s="81"/>
      <c r="AJ132" s="81"/>
      <c r="AK132" s="82"/>
      <c r="AL132" s="82"/>
      <c r="AM132" s="82"/>
      <c r="AN132" s="82"/>
      <c r="AO132" s="82"/>
      <c r="AP132" s="82"/>
    </row>
    <row r="133" spans="1:42" x14ac:dyDescent="0.25">
      <c r="A133" s="32" t="str">
        <f t="shared" si="8"/>
        <v>2012  ALTAAlle stillingerover 40% til 50%</v>
      </c>
      <c r="B133" s="77" t="s">
        <v>109</v>
      </c>
      <c r="C133" s="77" t="s">
        <v>31</v>
      </c>
      <c r="D133" s="77" t="s">
        <v>1</v>
      </c>
      <c r="E133" s="78">
        <v>88</v>
      </c>
      <c r="F133" s="78">
        <v>81</v>
      </c>
      <c r="G133" s="78">
        <v>78</v>
      </c>
      <c r="H133" s="78">
        <v>90</v>
      </c>
      <c r="I133" s="78">
        <v>65</v>
      </c>
      <c r="J133" s="78">
        <v>77</v>
      </c>
      <c r="K133" s="75" t="str">
        <f t="shared" si="9"/>
        <v>2012  ALTAAlle stillingerover 40% til 50%</v>
      </c>
      <c r="L133" s="99" t="s">
        <v>109</v>
      </c>
      <c r="M133" s="99" t="s">
        <v>31</v>
      </c>
      <c r="N133" s="99" t="s">
        <v>1</v>
      </c>
      <c r="O133" s="100">
        <v>0.14761450500000001</v>
      </c>
      <c r="P133" s="100">
        <v>0.17501744399999999</v>
      </c>
      <c r="Q133" s="100">
        <v>0.165711259</v>
      </c>
      <c r="R133" s="100">
        <v>0.12001996400000001</v>
      </c>
      <c r="S133" s="100">
        <v>0.15365583199999999</v>
      </c>
      <c r="T133" s="100">
        <v>0.15684814699999999</v>
      </c>
      <c r="V133" s="34" t="str">
        <f t="shared" si="10"/>
        <v>2012  ALTAAlle stillingerover 40% til 50%</v>
      </c>
      <c r="W133" s="79" t="s">
        <v>109</v>
      </c>
      <c r="X133" s="79" t="s">
        <v>31</v>
      </c>
      <c r="Y133" s="79" t="s">
        <v>1</v>
      </c>
      <c r="Z133" s="80">
        <v>80</v>
      </c>
      <c r="AA133" s="80">
        <v>70</v>
      </c>
      <c r="AB133" s="80">
        <v>73</v>
      </c>
      <c r="AC133" s="80">
        <v>86</v>
      </c>
      <c r="AD133" s="80">
        <v>50</v>
      </c>
      <c r="AE133" s="80">
        <v>66</v>
      </c>
      <c r="AG133" s="76" t="str">
        <f t="shared" si="11"/>
        <v/>
      </c>
      <c r="AH133" s="81"/>
      <c r="AI133" s="81"/>
      <c r="AJ133" s="81"/>
      <c r="AK133" s="82"/>
      <c r="AL133" s="82"/>
      <c r="AM133" s="82"/>
      <c r="AN133" s="82"/>
      <c r="AO133" s="82"/>
      <c r="AP133" s="82"/>
    </row>
    <row r="134" spans="1:42" x14ac:dyDescent="0.25">
      <c r="A134" s="32" t="str">
        <f t="shared" si="8"/>
        <v>2012  ALTAAlle stillingerover 50% til 60%</v>
      </c>
      <c r="B134" s="77" t="s">
        <v>109</v>
      </c>
      <c r="C134" s="77" t="s">
        <v>31</v>
      </c>
      <c r="D134" s="77" t="s">
        <v>2</v>
      </c>
      <c r="E134" s="78">
        <v>41</v>
      </c>
      <c r="F134" s="78">
        <v>46</v>
      </c>
      <c r="G134" s="78">
        <v>47</v>
      </c>
      <c r="H134" s="78">
        <v>50</v>
      </c>
      <c r="I134" s="78">
        <v>40</v>
      </c>
      <c r="J134" s="78">
        <v>60</v>
      </c>
      <c r="K134" s="75" t="str">
        <f t="shared" si="9"/>
        <v>2012  ALTAAlle stillingerover 50% til 60%</v>
      </c>
      <c r="L134" s="99" t="s">
        <v>109</v>
      </c>
      <c r="M134" s="99" t="s">
        <v>31</v>
      </c>
      <c r="N134" s="99" t="s">
        <v>2</v>
      </c>
      <c r="O134" s="100">
        <v>0.23700919300000001</v>
      </c>
      <c r="P134" s="100">
        <v>0.21361048299999999</v>
      </c>
      <c r="Q134" s="100">
        <v>0.196424027</v>
      </c>
      <c r="R134" s="100">
        <v>0.17959066300000001</v>
      </c>
      <c r="S134" s="100">
        <v>0.20671958700000001</v>
      </c>
      <c r="T134" s="100">
        <v>0.21264919199999999</v>
      </c>
      <c r="V134" s="34" t="str">
        <f t="shared" si="10"/>
        <v>2012  ALTAAlle stillingerover 50% til 60%</v>
      </c>
      <c r="W134" s="79" t="s">
        <v>109</v>
      </c>
      <c r="X134" s="79" t="s">
        <v>31</v>
      </c>
      <c r="Y134" s="79" t="s">
        <v>2</v>
      </c>
      <c r="Z134" s="80">
        <v>41</v>
      </c>
      <c r="AA134" s="80">
        <v>51</v>
      </c>
      <c r="AB134" s="80">
        <v>44</v>
      </c>
      <c r="AC134" s="80">
        <v>40</v>
      </c>
      <c r="AD134" s="80">
        <v>43</v>
      </c>
      <c r="AE134" s="80">
        <v>43</v>
      </c>
      <c r="AG134" s="76" t="str">
        <f t="shared" si="11"/>
        <v/>
      </c>
      <c r="AH134" s="81"/>
      <c r="AI134" s="81"/>
      <c r="AJ134" s="81"/>
      <c r="AK134" s="82"/>
      <c r="AL134" s="82"/>
      <c r="AM134" s="82"/>
      <c r="AN134" s="82"/>
      <c r="AO134" s="82"/>
      <c r="AP134" s="82"/>
    </row>
    <row r="135" spans="1:42" x14ac:dyDescent="0.25">
      <c r="A135" s="32" t="str">
        <f t="shared" si="8"/>
        <v>2012  ALTAAlle stillingerover 60% til 70%</v>
      </c>
      <c r="B135" s="77" t="s">
        <v>109</v>
      </c>
      <c r="C135" s="77" t="s">
        <v>31</v>
      </c>
      <c r="D135" s="77" t="s">
        <v>3</v>
      </c>
      <c r="E135" s="78">
        <v>37</v>
      </c>
      <c r="F135" s="78">
        <v>46</v>
      </c>
      <c r="G135" s="78">
        <v>44</v>
      </c>
      <c r="H135" s="78">
        <v>50</v>
      </c>
      <c r="I135" s="78">
        <v>38</v>
      </c>
      <c r="J135" s="78">
        <v>60</v>
      </c>
      <c r="K135" s="75" t="str">
        <f t="shared" si="9"/>
        <v>2012  ALTAAlle stillingerover 60% til 70%</v>
      </c>
      <c r="L135" s="99" t="s">
        <v>109</v>
      </c>
      <c r="M135" s="99" t="s">
        <v>31</v>
      </c>
      <c r="N135" s="99" t="s">
        <v>3</v>
      </c>
      <c r="O135" s="100">
        <v>0.163061336</v>
      </c>
      <c r="P135" s="100">
        <v>0.165140223</v>
      </c>
      <c r="Q135" s="100">
        <v>0.176546226</v>
      </c>
      <c r="R135" s="100">
        <v>0.17134570399999999</v>
      </c>
      <c r="S135" s="100">
        <v>0.20933796499999999</v>
      </c>
      <c r="T135" s="100">
        <v>0.23363452700000001</v>
      </c>
      <c r="V135" s="34" t="str">
        <f t="shared" si="10"/>
        <v>2012  ALTAAlle stillingerover 60% til 70%</v>
      </c>
      <c r="W135" s="79" t="s">
        <v>109</v>
      </c>
      <c r="X135" s="79" t="s">
        <v>31</v>
      </c>
      <c r="Y135" s="79" t="s">
        <v>3</v>
      </c>
      <c r="Z135" s="80">
        <v>44</v>
      </c>
      <c r="AA135" s="80">
        <v>39</v>
      </c>
      <c r="AB135" s="80">
        <v>45</v>
      </c>
      <c r="AC135" s="80">
        <v>48</v>
      </c>
      <c r="AD135" s="80">
        <v>33</v>
      </c>
      <c r="AE135" s="80">
        <v>65</v>
      </c>
      <c r="AG135" s="76" t="str">
        <f t="shared" si="11"/>
        <v/>
      </c>
      <c r="AH135" s="81"/>
      <c r="AI135" s="81"/>
      <c r="AJ135" s="81"/>
      <c r="AK135" s="82"/>
      <c r="AL135" s="82"/>
      <c r="AM135" s="82"/>
      <c r="AN135" s="82"/>
      <c r="AO135" s="82"/>
      <c r="AP135" s="82"/>
    </row>
    <row r="136" spans="1:42" x14ac:dyDescent="0.25">
      <c r="A136" s="32" t="str">
        <f t="shared" si="8"/>
        <v>2012  ALTAAlle stillingerover 70 til 80%</v>
      </c>
      <c r="B136" s="77" t="s">
        <v>109</v>
      </c>
      <c r="C136" s="77" t="s">
        <v>31</v>
      </c>
      <c r="D136" s="77" t="s">
        <v>4</v>
      </c>
      <c r="E136" s="78">
        <v>85</v>
      </c>
      <c r="F136" s="78">
        <v>98</v>
      </c>
      <c r="G136" s="78">
        <v>82</v>
      </c>
      <c r="H136" s="78">
        <v>85</v>
      </c>
      <c r="I136" s="78">
        <v>68</v>
      </c>
      <c r="J136" s="78">
        <v>85</v>
      </c>
      <c r="K136" s="75" t="str">
        <f t="shared" si="9"/>
        <v>2012  ALTAAlle stillingerover 70 til 80%</v>
      </c>
      <c r="L136" s="99" t="s">
        <v>109</v>
      </c>
      <c r="M136" s="99" t="s">
        <v>31</v>
      </c>
      <c r="N136" s="99" t="s">
        <v>4</v>
      </c>
      <c r="O136" s="100">
        <v>0.144262162</v>
      </c>
      <c r="P136" s="100">
        <v>0.142980369</v>
      </c>
      <c r="Q136" s="100">
        <v>0.146331512</v>
      </c>
      <c r="R136" s="100">
        <v>0.136976238</v>
      </c>
      <c r="S136" s="100">
        <v>0.14268028099999999</v>
      </c>
      <c r="T136" s="100">
        <v>0.14537012699999999</v>
      </c>
      <c r="V136" s="34" t="str">
        <f t="shared" si="10"/>
        <v>2012  ALTAAlle stillingerover 70 til 80%</v>
      </c>
      <c r="W136" s="79" t="s">
        <v>109</v>
      </c>
      <c r="X136" s="79" t="s">
        <v>31</v>
      </c>
      <c r="Y136" s="79" t="s">
        <v>4</v>
      </c>
      <c r="Z136" s="80">
        <v>75</v>
      </c>
      <c r="AA136" s="80">
        <v>96</v>
      </c>
      <c r="AB136" s="80">
        <v>77</v>
      </c>
      <c r="AC136" s="80">
        <v>91</v>
      </c>
      <c r="AD136" s="80">
        <v>70</v>
      </c>
      <c r="AE136" s="80">
        <v>101</v>
      </c>
      <c r="AG136" s="76" t="str">
        <f t="shared" si="11"/>
        <v/>
      </c>
      <c r="AH136" s="81"/>
      <c r="AI136" s="81"/>
      <c r="AJ136" s="81"/>
      <c r="AK136" s="82"/>
      <c r="AL136" s="82"/>
      <c r="AM136" s="82"/>
      <c r="AN136" s="82"/>
      <c r="AO136" s="82"/>
      <c r="AP136" s="82"/>
    </row>
    <row r="137" spans="1:42" x14ac:dyDescent="0.25">
      <c r="A137" s="32" t="str">
        <f t="shared" si="8"/>
        <v>2012  ALTAAlle stillingerover 80% under 100%</v>
      </c>
      <c r="B137" s="77" t="s">
        <v>109</v>
      </c>
      <c r="C137" s="77" t="s">
        <v>31</v>
      </c>
      <c r="D137" s="77" t="s">
        <v>5</v>
      </c>
      <c r="E137" s="78">
        <v>56</v>
      </c>
      <c r="F137" s="78">
        <v>67</v>
      </c>
      <c r="G137" s="78">
        <v>77</v>
      </c>
      <c r="H137" s="78">
        <v>71</v>
      </c>
      <c r="I137" s="78">
        <v>78</v>
      </c>
      <c r="J137" s="78">
        <v>77</v>
      </c>
      <c r="K137" s="75" t="str">
        <f t="shared" si="9"/>
        <v>2012  ALTAAlle stillingerover 80% under 100%</v>
      </c>
      <c r="L137" s="99" t="s">
        <v>109</v>
      </c>
      <c r="M137" s="99" t="s">
        <v>31</v>
      </c>
      <c r="N137" s="99" t="s">
        <v>5</v>
      </c>
      <c r="O137" s="100">
        <v>0.16800231600000001</v>
      </c>
      <c r="P137" s="100">
        <v>0.160869172</v>
      </c>
      <c r="Q137" s="100">
        <v>0.16622293099999999</v>
      </c>
      <c r="R137" s="100">
        <v>0.16399208800000001</v>
      </c>
      <c r="S137" s="100">
        <v>0.15973610299999999</v>
      </c>
      <c r="T137" s="100">
        <v>0.15972112799999999</v>
      </c>
      <c r="V137" s="34" t="str">
        <f t="shared" si="10"/>
        <v>2012  ALTAAlle stillingerover 80% under 100%</v>
      </c>
      <c r="W137" s="79" t="s">
        <v>109</v>
      </c>
      <c r="X137" s="79" t="s">
        <v>31</v>
      </c>
      <c r="Y137" s="79" t="s">
        <v>5</v>
      </c>
      <c r="Z137" s="80">
        <v>85</v>
      </c>
      <c r="AA137" s="80">
        <v>96</v>
      </c>
      <c r="AB137" s="80">
        <v>108</v>
      </c>
      <c r="AC137" s="80">
        <v>101</v>
      </c>
      <c r="AD137" s="80">
        <v>102</v>
      </c>
      <c r="AE137" s="80">
        <v>116</v>
      </c>
      <c r="AG137" s="76" t="str">
        <f t="shared" si="11"/>
        <v/>
      </c>
      <c r="AH137" s="81"/>
      <c r="AI137" s="81"/>
      <c r="AJ137" s="81"/>
      <c r="AK137" s="82"/>
      <c r="AL137" s="82"/>
      <c r="AM137" s="82"/>
      <c r="AN137" s="82"/>
      <c r="AO137" s="82"/>
      <c r="AP137" s="82"/>
    </row>
    <row r="138" spans="1:42" x14ac:dyDescent="0.25">
      <c r="A138" s="32" t="str">
        <f t="shared" si="8"/>
        <v>2012  ALTAAlle stillinger100% eller mer</v>
      </c>
      <c r="B138" s="77" t="s">
        <v>109</v>
      </c>
      <c r="C138" s="77" t="s">
        <v>31</v>
      </c>
      <c r="D138" s="77" t="s">
        <v>6</v>
      </c>
      <c r="E138" s="78">
        <v>249</v>
      </c>
      <c r="F138" s="78">
        <v>257</v>
      </c>
      <c r="G138" s="78">
        <v>285</v>
      </c>
      <c r="H138" s="78">
        <v>286</v>
      </c>
      <c r="I138" s="78">
        <v>311</v>
      </c>
      <c r="J138" s="78">
        <v>403</v>
      </c>
      <c r="K138" s="75" t="str">
        <f t="shared" si="9"/>
        <v>2012  ALTAAlle stillinger100% eller mer</v>
      </c>
      <c r="L138" s="99" t="s">
        <v>109</v>
      </c>
      <c r="M138" s="99" t="s">
        <v>31</v>
      </c>
      <c r="N138" s="99" t="s">
        <v>6</v>
      </c>
      <c r="O138" s="100">
        <v>5.4540605999999998E-2</v>
      </c>
      <c r="P138" s="100">
        <v>5.2486739999999997E-2</v>
      </c>
      <c r="Q138" s="100">
        <v>5.2866225000000003E-2</v>
      </c>
      <c r="R138" s="100">
        <v>6.3238831999999995E-2</v>
      </c>
      <c r="S138" s="100">
        <v>6.1292587000000003E-2</v>
      </c>
      <c r="T138" s="100">
        <v>7.1717456999999998E-2</v>
      </c>
      <c r="V138" s="34" t="str">
        <f t="shared" si="10"/>
        <v>2012  ALTAAlle stillinger100% eller mer</v>
      </c>
      <c r="W138" s="79" t="s">
        <v>109</v>
      </c>
      <c r="X138" s="79" t="s">
        <v>31</v>
      </c>
      <c r="Y138" s="79" t="s">
        <v>6</v>
      </c>
      <c r="Z138" s="80">
        <v>267</v>
      </c>
      <c r="AA138" s="80">
        <v>283</v>
      </c>
      <c r="AB138" s="80">
        <v>300</v>
      </c>
      <c r="AC138" s="80">
        <v>301</v>
      </c>
      <c r="AD138" s="80">
        <v>327</v>
      </c>
      <c r="AE138" s="80">
        <v>428</v>
      </c>
      <c r="AG138" s="76" t="str">
        <f t="shared" si="11"/>
        <v/>
      </c>
      <c r="AH138" s="81"/>
      <c r="AI138" s="81"/>
      <c r="AJ138" s="81"/>
      <c r="AK138" s="82"/>
      <c r="AL138" s="82"/>
      <c r="AM138" s="82"/>
      <c r="AN138" s="82"/>
      <c r="AO138" s="82"/>
      <c r="AP138" s="82"/>
    </row>
    <row r="139" spans="1:42" x14ac:dyDescent="0.25">
      <c r="A139" s="32" t="str">
        <f t="shared" si="8"/>
        <v>2012  ALTATurnusstillinger0% til 20%</v>
      </c>
      <c r="B139" s="77" t="s">
        <v>109</v>
      </c>
      <c r="C139" s="77" t="s">
        <v>62</v>
      </c>
      <c r="D139" s="77" t="s">
        <v>64</v>
      </c>
      <c r="E139" s="78">
        <v>45</v>
      </c>
      <c r="F139" s="78">
        <v>48</v>
      </c>
      <c r="G139" s="78">
        <v>42</v>
      </c>
      <c r="H139" s="78">
        <v>52</v>
      </c>
      <c r="I139" s="78">
        <v>49</v>
      </c>
      <c r="J139" s="78">
        <v>49</v>
      </c>
      <c r="K139" s="75" t="str">
        <f t="shared" si="9"/>
        <v>2012  ALTATurnusstillinger0% til 20%</v>
      </c>
      <c r="L139" s="99" t="s">
        <v>109</v>
      </c>
      <c r="M139" s="99" t="s">
        <v>62</v>
      </c>
      <c r="N139" s="99" t="s">
        <v>64</v>
      </c>
      <c r="O139" s="100">
        <v>0.53354579899999999</v>
      </c>
      <c r="P139" s="100">
        <v>0.42304143700000002</v>
      </c>
      <c r="Q139" s="100">
        <v>0.44752494399999998</v>
      </c>
      <c r="R139" s="100">
        <v>0.72671856099999999</v>
      </c>
      <c r="S139" s="100">
        <v>0.687982867</v>
      </c>
      <c r="T139" s="100">
        <v>0.78400877499999999</v>
      </c>
      <c r="V139" s="34" t="str">
        <f t="shared" si="10"/>
        <v>2012  ALTATurnusstillinger0% til 20%</v>
      </c>
      <c r="W139" s="79" t="s">
        <v>109</v>
      </c>
      <c r="X139" s="79" t="s">
        <v>62</v>
      </c>
      <c r="Y139" s="79" t="s">
        <v>64</v>
      </c>
      <c r="Z139" s="80">
        <v>24</v>
      </c>
      <c r="AA139" s="80">
        <v>24</v>
      </c>
      <c r="AB139" s="80">
        <v>23</v>
      </c>
      <c r="AC139" s="80">
        <v>17</v>
      </c>
      <c r="AD139" s="80">
        <v>29</v>
      </c>
      <c r="AE139" s="80">
        <v>25</v>
      </c>
      <c r="AG139" s="76" t="str">
        <f t="shared" si="11"/>
        <v/>
      </c>
      <c r="AH139" s="81"/>
      <c r="AI139" s="81"/>
      <c r="AJ139" s="81"/>
      <c r="AK139" s="82"/>
      <c r="AL139" s="82"/>
      <c r="AM139" s="82"/>
      <c r="AN139" s="82"/>
      <c r="AO139" s="82"/>
      <c r="AP139" s="82"/>
    </row>
    <row r="140" spans="1:42" x14ac:dyDescent="0.25">
      <c r="A140" s="32" t="str">
        <f t="shared" si="8"/>
        <v>2012  ALTATurnusstillingerover 20% til 40%</v>
      </c>
      <c r="B140" s="77" t="s">
        <v>109</v>
      </c>
      <c r="C140" s="77" t="s">
        <v>62</v>
      </c>
      <c r="D140" s="77" t="s">
        <v>60</v>
      </c>
      <c r="E140" s="78">
        <v>55</v>
      </c>
      <c r="F140" s="78">
        <v>56</v>
      </c>
      <c r="G140" s="78">
        <v>67</v>
      </c>
      <c r="H140" s="78">
        <v>70</v>
      </c>
      <c r="I140" s="78">
        <v>54</v>
      </c>
      <c r="J140" s="78">
        <v>101</v>
      </c>
      <c r="K140" s="75" t="str">
        <f t="shared" si="9"/>
        <v>2012  ALTATurnusstillingerover 20% til 40%</v>
      </c>
      <c r="L140" s="99" t="s">
        <v>109</v>
      </c>
      <c r="M140" s="99" t="s">
        <v>62</v>
      </c>
      <c r="N140" s="99" t="s">
        <v>60</v>
      </c>
      <c r="O140" s="100">
        <v>0.37721958999999999</v>
      </c>
      <c r="P140" s="100">
        <v>0.31751542700000002</v>
      </c>
      <c r="Q140" s="100">
        <v>0.32532159399999999</v>
      </c>
      <c r="R140" s="100">
        <v>0.45252830700000002</v>
      </c>
      <c r="S140" s="100">
        <v>0.44450668500000001</v>
      </c>
      <c r="T140" s="100">
        <v>0.540402249</v>
      </c>
      <c r="V140" s="34" t="str">
        <f t="shared" si="10"/>
        <v>2012  ALTATurnusstillingerover 20% til 40%</v>
      </c>
      <c r="W140" s="79" t="s">
        <v>109</v>
      </c>
      <c r="X140" s="79" t="s">
        <v>62</v>
      </c>
      <c r="Y140" s="79" t="s">
        <v>60</v>
      </c>
      <c r="Z140" s="80">
        <v>42</v>
      </c>
      <c r="AA140" s="80">
        <v>43</v>
      </c>
      <c r="AB140" s="80">
        <v>54</v>
      </c>
      <c r="AC140" s="80">
        <v>72</v>
      </c>
      <c r="AD140" s="80">
        <v>50</v>
      </c>
      <c r="AE140" s="80">
        <v>70</v>
      </c>
      <c r="AG140" s="76" t="str">
        <f t="shared" si="11"/>
        <v/>
      </c>
      <c r="AH140" s="81"/>
      <c r="AI140" s="81"/>
      <c r="AJ140" s="81"/>
      <c r="AK140" s="82"/>
      <c r="AL140" s="82"/>
      <c r="AM140" s="82"/>
      <c r="AN140" s="82"/>
      <c r="AO140" s="82"/>
      <c r="AP140" s="82"/>
    </row>
    <row r="141" spans="1:42" x14ac:dyDescent="0.25">
      <c r="A141" s="32" t="str">
        <f t="shared" si="8"/>
        <v>2012  ALTATurnusstillingerover 40% til 50%</v>
      </c>
      <c r="B141" s="77" t="s">
        <v>109</v>
      </c>
      <c r="C141" s="77" t="s">
        <v>62</v>
      </c>
      <c r="D141" s="77" t="s">
        <v>1</v>
      </c>
      <c r="E141" s="78">
        <v>56</v>
      </c>
      <c r="F141" s="78">
        <v>53</v>
      </c>
      <c r="G141" s="78">
        <v>51</v>
      </c>
      <c r="H141" s="78">
        <v>46</v>
      </c>
      <c r="I141" s="78">
        <v>38</v>
      </c>
      <c r="J141" s="78">
        <v>46</v>
      </c>
      <c r="K141" s="75" t="str">
        <f t="shared" si="9"/>
        <v>2012  ALTATurnusstillingerover 40% til 50%</v>
      </c>
      <c r="L141" s="99" t="s">
        <v>109</v>
      </c>
      <c r="M141" s="99" t="s">
        <v>62</v>
      </c>
      <c r="N141" s="99" t="s">
        <v>1</v>
      </c>
      <c r="O141" s="100">
        <v>0.23062591700000001</v>
      </c>
      <c r="P141" s="100">
        <v>0.26100378200000002</v>
      </c>
      <c r="Q141" s="100">
        <v>0.25575962800000002</v>
      </c>
      <c r="R141" s="100">
        <v>0.230019526</v>
      </c>
      <c r="S141" s="100">
        <v>0.25350903000000002</v>
      </c>
      <c r="T141" s="100">
        <v>0.25928537000000002</v>
      </c>
      <c r="V141" s="34" t="str">
        <f t="shared" si="10"/>
        <v>2012  ALTATurnusstillingerover 40% til 50%</v>
      </c>
      <c r="W141" s="79" t="s">
        <v>109</v>
      </c>
      <c r="X141" s="79" t="s">
        <v>62</v>
      </c>
      <c r="Y141" s="79" t="s">
        <v>1</v>
      </c>
      <c r="Z141" s="80">
        <v>48</v>
      </c>
      <c r="AA141" s="80">
        <v>43</v>
      </c>
      <c r="AB141" s="80">
        <v>46</v>
      </c>
      <c r="AC141" s="80">
        <v>45</v>
      </c>
      <c r="AD141" s="80">
        <v>24</v>
      </c>
      <c r="AE141" s="80">
        <v>37</v>
      </c>
      <c r="AG141" s="76" t="str">
        <f t="shared" si="11"/>
        <v/>
      </c>
      <c r="AH141" s="81"/>
      <c r="AI141" s="81"/>
      <c r="AJ141" s="81"/>
      <c r="AK141" s="82"/>
      <c r="AL141" s="82"/>
      <c r="AM141" s="82"/>
      <c r="AN141" s="82"/>
      <c r="AO141" s="82"/>
      <c r="AP141" s="82"/>
    </row>
    <row r="142" spans="1:42" x14ac:dyDescent="0.25">
      <c r="A142" s="32" t="str">
        <f t="shared" si="8"/>
        <v>2012  ALTATurnusstillingerover 50% til 60%</v>
      </c>
      <c r="B142" s="77" t="s">
        <v>109</v>
      </c>
      <c r="C142" s="77" t="s">
        <v>62</v>
      </c>
      <c r="D142" s="77" t="s">
        <v>2</v>
      </c>
      <c r="E142" s="78">
        <v>35</v>
      </c>
      <c r="F142" s="78">
        <v>39</v>
      </c>
      <c r="G142" s="78">
        <v>38</v>
      </c>
      <c r="H142" s="78">
        <v>37</v>
      </c>
      <c r="I142" s="78">
        <v>33</v>
      </c>
      <c r="J142" s="78">
        <v>53</v>
      </c>
      <c r="K142" s="75" t="str">
        <f t="shared" si="9"/>
        <v>2012  ALTATurnusstillingerover 50% til 60%</v>
      </c>
      <c r="L142" s="99" t="s">
        <v>109</v>
      </c>
      <c r="M142" s="99" t="s">
        <v>62</v>
      </c>
      <c r="N142" s="99" t="s">
        <v>2</v>
      </c>
      <c r="O142" s="100">
        <v>0.27794298099999998</v>
      </c>
      <c r="P142" s="100">
        <v>0.25393052599999999</v>
      </c>
      <c r="Q142" s="100">
        <v>0.24421126200000001</v>
      </c>
      <c r="R142" s="100">
        <v>0.24545760899999999</v>
      </c>
      <c r="S142" s="100">
        <v>0.25204109400000002</v>
      </c>
      <c r="T142" s="100">
        <v>0.24098202699999999</v>
      </c>
      <c r="V142" s="34" t="str">
        <f t="shared" si="10"/>
        <v>2012  ALTATurnusstillingerover 50% til 60%</v>
      </c>
      <c r="W142" s="79" t="s">
        <v>109</v>
      </c>
      <c r="X142" s="79" t="s">
        <v>62</v>
      </c>
      <c r="Y142" s="79" t="s">
        <v>2</v>
      </c>
      <c r="Z142" s="80">
        <v>36</v>
      </c>
      <c r="AA142" s="80">
        <v>42</v>
      </c>
      <c r="AB142" s="80">
        <v>36</v>
      </c>
      <c r="AC142" s="80">
        <v>28</v>
      </c>
      <c r="AD142" s="80">
        <v>35</v>
      </c>
      <c r="AE142" s="80">
        <v>35</v>
      </c>
      <c r="AG142" s="76" t="str">
        <f t="shared" si="11"/>
        <v/>
      </c>
      <c r="AH142" s="81"/>
      <c r="AI142" s="81"/>
      <c r="AJ142" s="81"/>
      <c r="AK142" s="82"/>
      <c r="AL142" s="82"/>
      <c r="AM142" s="82"/>
      <c r="AN142" s="82"/>
      <c r="AO142" s="82"/>
      <c r="AP142" s="82"/>
    </row>
    <row r="143" spans="1:42" x14ac:dyDescent="0.25">
      <c r="A143" s="32" t="str">
        <f t="shared" si="8"/>
        <v>2012  ALTATurnusstillingerover 60% til 70%</v>
      </c>
      <c r="B143" s="77" t="s">
        <v>109</v>
      </c>
      <c r="C143" s="77" t="s">
        <v>62</v>
      </c>
      <c r="D143" s="77" t="s">
        <v>3</v>
      </c>
      <c r="E143" s="78">
        <v>27</v>
      </c>
      <c r="F143" s="78">
        <v>36</v>
      </c>
      <c r="G143" s="78">
        <v>33</v>
      </c>
      <c r="H143" s="78">
        <v>40</v>
      </c>
      <c r="I143" s="78">
        <v>33</v>
      </c>
      <c r="J143" s="78">
        <v>55</v>
      </c>
      <c r="K143" s="75" t="str">
        <f t="shared" si="9"/>
        <v>2012  ALTATurnusstillingerover 60% til 70%</v>
      </c>
      <c r="L143" s="99" t="s">
        <v>109</v>
      </c>
      <c r="M143" s="99" t="s">
        <v>62</v>
      </c>
      <c r="N143" s="99" t="s">
        <v>3</v>
      </c>
      <c r="O143" s="100">
        <v>0.22702767900000001</v>
      </c>
      <c r="P143" s="100">
        <v>0.212874958</v>
      </c>
      <c r="Q143" s="100">
        <v>0.22635371900000001</v>
      </c>
      <c r="R143" s="100">
        <v>0.21321324799999999</v>
      </c>
      <c r="S143" s="100">
        <v>0.24329745899999999</v>
      </c>
      <c r="T143" s="100">
        <v>0.255916896</v>
      </c>
      <c r="V143" s="34" t="str">
        <f t="shared" si="10"/>
        <v>2012  ALTATurnusstillingerover 60% til 70%</v>
      </c>
      <c r="W143" s="79" t="s">
        <v>109</v>
      </c>
      <c r="X143" s="79" t="s">
        <v>62</v>
      </c>
      <c r="Y143" s="79" t="s">
        <v>3</v>
      </c>
      <c r="Z143" s="80">
        <v>32</v>
      </c>
      <c r="AA143" s="80">
        <v>31</v>
      </c>
      <c r="AB143" s="80">
        <v>36</v>
      </c>
      <c r="AC143" s="80">
        <v>36</v>
      </c>
      <c r="AD143" s="80">
        <v>30</v>
      </c>
      <c r="AE143" s="80">
        <v>60</v>
      </c>
      <c r="AG143" s="76" t="str">
        <f t="shared" si="11"/>
        <v/>
      </c>
      <c r="AH143" s="81"/>
      <c r="AI143" s="81"/>
      <c r="AJ143" s="81"/>
      <c r="AK143" s="82"/>
      <c r="AL143" s="82"/>
      <c r="AM143" s="82"/>
      <c r="AN143" s="82"/>
      <c r="AO143" s="82"/>
      <c r="AP143" s="82"/>
    </row>
    <row r="144" spans="1:42" x14ac:dyDescent="0.25">
      <c r="A144" s="32" t="str">
        <f t="shared" si="8"/>
        <v>2012  ALTATurnusstillingerover 70 til 80%</v>
      </c>
      <c r="B144" s="77" t="s">
        <v>109</v>
      </c>
      <c r="C144" s="77" t="s">
        <v>62</v>
      </c>
      <c r="D144" s="77" t="s">
        <v>4</v>
      </c>
      <c r="E144" s="78">
        <v>62</v>
      </c>
      <c r="F144" s="78">
        <v>73</v>
      </c>
      <c r="G144" s="78">
        <v>63</v>
      </c>
      <c r="H144" s="78">
        <v>55</v>
      </c>
      <c r="I144" s="78">
        <v>46</v>
      </c>
      <c r="J144" s="78">
        <v>61</v>
      </c>
      <c r="K144" s="75" t="str">
        <f t="shared" si="9"/>
        <v>2012  ALTATurnusstillingerover 70 til 80%</v>
      </c>
      <c r="L144" s="99" t="s">
        <v>109</v>
      </c>
      <c r="M144" s="99" t="s">
        <v>62</v>
      </c>
      <c r="N144" s="99" t="s">
        <v>4</v>
      </c>
      <c r="O144" s="100">
        <v>0.19707556400000001</v>
      </c>
      <c r="P144" s="100">
        <v>0.190938937</v>
      </c>
      <c r="Q144" s="100">
        <v>0.19090286300000001</v>
      </c>
      <c r="R144" s="100">
        <v>0.20183013899999999</v>
      </c>
      <c r="S144" s="100">
        <v>0.20446794800000001</v>
      </c>
      <c r="T144" s="100">
        <v>0.199897927</v>
      </c>
      <c r="V144" s="34" t="str">
        <f t="shared" si="10"/>
        <v>2012  ALTATurnusstillingerover 70 til 80%</v>
      </c>
      <c r="W144" s="79" t="s">
        <v>109</v>
      </c>
      <c r="X144" s="79" t="s">
        <v>62</v>
      </c>
      <c r="Y144" s="79" t="s">
        <v>4</v>
      </c>
      <c r="Z144" s="80">
        <v>53</v>
      </c>
      <c r="AA144" s="80">
        <v>70</v>
      </c>
      <c r="AB144" s="80">
        <v>56</v>
      </c>
      <c r="AC144" s="80">
        <v>61</v>
      </c>
      <c r="AD144" s="80">
        <v>46</v>
      </c>
      <c r="AE144" s="80">
        <v>77</v>
      </c>
      <c r="AG144" s="76" t="str">
        <f t="shared" si="11"/>
        <v/>
      </c>
      <c r="AH144" s="81"/>
      <c r="AI144" s="81"/>
      <c r="AJ144" s="81"/>
      <c r="AK144" s="82"/>
      <c r="AL144" s="82"/>
      <c r="AM144" s="82"/>
      <c r="AN144" s="82"/>
      <c r="AO144" s="82"/>
      <c r="AP144" s="82"/>
    </row>
    <row r="145" spans="1:42" x14ac:dyDescent="0.25">
      <c r="A145" s="32" t="str">
        <f t="shared" si="8"/>
        <v>2012  ALTATurnusstillingerover 80% under 100%</v>
      </c>
      <c r="B145" s="77" t="s">
        <v>109</v>
      </c>
      <c r="C145" s="77" t="s">
        <v>62</v>
      </c>
      <c r="D145" s="77" t="s">
        <v>5</v>
      </c>
      <c r="E145" s="78">
        <v>49</v>
      </c>
      <c r="F145" s="78">
        <v>54</v>
      </c>
      <c r="G145" s="78">
        <v>63</v>
      </c>
      <c r="H145" s="78">
        <v>62</v>
      </c>
      <c r="I145" s="78">
        <v>68</v>
      </c>
      <c r="J145" s="78">
        <v>64</v>
      </c>
      <c r="K145" s="75" t="str">
        <f t="shared" si="9"/>
        <v>2012  ALTATurnusstillingerover 80% under 100%</v>
      </c>
      <c r="L145" s="99" t="s">
        <v>109</v>
      </c>
      <c r="M145" s="99" t="s">
        <v>62</v>
      </c>
      <c r="N145" s="99" t="s">
        <v>5</v>
      </c>
      <c r="O145" s="100">
        <v>0.190072409</v>
      </c>
      <c r="P145" s="100">
        <v>0.19817051599999999</v>
      </c>
      <c r="Q145" s="100">
        <v>0.200977141</v>
      </c>
      <c r="R145" s="100">
        <v>0.18813407400000001</v>
      </c>
      <c r="S145" s="100">
        <v>0.18320297399999999</v>
      </c>
      <c r="T145" s="100">
        <v>0.19225662900000001</v>
      </c>
      <c r="V145" s="34" t="str">
        <f t="shared" si="10"/>
        <v>2012  ALTATurnusstillingerover 80% under 100%</v>
      </c>
      <c r="W145" s="79" t="s">
        <v>109</v>
      </c>
      <c r="X145" s="79" t="s">
        <v>62</v>
      </c>
      <c r="Y145" s="79" t="s">
        <v>5</v>
      </c>
      <c r="Z145" s="80">
        <v>76</v>
      </c>
      <c r="AA145" s="80">
        <v>84</v>
      </c>
      <c r="AB145" s="80">
        <v>93</v>
      </c>
      <c r="AC145" s="80">
        <v>88</v>
      </c>
      <c r="AD145" s="80">
        <v>91</v>
      </c>
      <c r="AE145" s="80">
        <v>104</v>
      </c>
      <c r="AG145" s="76" t="str">
        <f t="shared" si="11"/>
        <v/>
      </c>
      <c r="AH145" s="81"/>
      <c r="AI145" s="81"/>
      <c r="AJ145" s="81"/>
      <c r="AK145" s="82"/>
      <c r="AL145" s="82"/>
      <c r="AM145" s="82"/>
      <c r="AN145" s="82"/>
      <c r="AO145" s="82"/>
      <c r="AP145" s="82"/>
    </row>
    <row r="146" spans="1:42" x14ac:dyDescent="0.25">
      <c r="A146" s="32" t="str">
        <f t="shared" si="8"/>
        <v>2012  ALTATurnusstillinger100% eller mer</v>
      </c>
      <c r="B146" s="77" t="s">
        <v>109</v>
      </c>
      <c r="C146" s="77" t="s">
        <v>62</v>
      </c>
      <c r="D146" s="77" t="s">
        <v>6</v>
      </c>
      <c r="E146" s="78">
        <v>93</v>
      </c>
      <c r="F146" s="78">
        <v>94</v>
      </c>
      <c r="G146" s="78">
        <v>109</v>
      </c>
      <c r="H146" s="78">
        <v>119</v>
      </c>
      <c r="I146" s="78">
        <v>136</v>
      </c>
      <c r="J146" s="78">
        <v>192</v>
      </c>
      <c r="K146" s="75" t="str">
        <f t="shared" si="9"/>
        <v>2012  ALTATurnusstillinger100% eller mer</v>
      </c>
      <c r="L146" s="99" t="s">
        <v>109</v>
      </c>
      <c r="M146" s="99" t="s">
        <v>62</v>
      </c>
      <c r="N146" s="99" t="s">
        <v>6</v>
      </c>
      <c r="O146" s="100">
        <v>0.13938900900000001</v>
      </c>
      <c r="P146" s="100">
        <v>0.13898380900000001</v>
      </c>
      <c r="Q146" s="100">
        <v>0.13323643900000001</v>
      </c>
      <c r="R146" s="100">
        <v>0.145211373</v>
      </c>
      <c r="S146" s="100">
        <v>0.13591284300000001</v>
      </c>
      <c r="T146" s="100">
        <v>0.147020336</v>
      </c>
      <c r="V146" s="34" t="str">
        <f t="shared" si="10"/>
        <v>2012  ALTATurnusstillinger100% eller mer</v>
      </c>
      <c r="W146" s="79" t="s">
        <v>109</v>
      </c>
      <c r="X146" s="79" t="s">
        <v>62</v>
      </c>
      <c r="Y146" s="79" t="s">
        <v>6</v>
      </c>
      <c r="Z146" s="80">
        <v>111</v>
      </c>
      <c r="AA146" s="80">
        <v>116</v>
      </c>
      <c r="AB146" s="80">
        <v>122</v>
      </c>
      <c r="AC146" s="80">
        <v>134</v>
      </c>
      <c r="AD146" s="80">
        <v>152</v>
      </c>
      <c r="AE146" s="80">
        <v>213</v>
      </c>
      <c r="AG146" s="76" t="str">
        <f t="shared" si="11"/>
        <v/>
      </c>
      <c r="AH146" s="81"/>
      <c r="AI146" s="81"/>
      <c r="AJ146" s="81"/>
      <c r="AK146" s="82"/>
      <c r="AL146" s="82"/>
      <c r="AM146" s="82"/>
      <c r="AN146" s="82"/>
      <c r="AO146" s="82"/>
      <c r="AP146" s="82"/>
    </row>
    <row r="147" spans="1:42" x14ac:dyDescent="0.25">
      <c r="A147" s="32"/>
      <c r="B147" s="77"/>
      <c r="C147" s="77"/>
      <c r="D147" s="77"/>
      <c r="E147" s="78"/>
      <c r="F147" s="78"/>
      <c r="G147" s="78"/>
      <c r="H147" s="78"/>
      <c r="I147" s="78"/>
      <c r="J147" s="78"/>
      <c r="K147" s="75"/>
      <c r="L147" s="99"/>
      <c r="M147" s="99"/>
      <c r="N147" s="99"/>
      <c r="O147" s="100"/>
      <c r="P147" s="100"/>
      <c r="Q147" s="100"/>
      <c r="R147" s="100"/>
      <c r="S147" s="100"/>
      <c r="T147" s="100"/>
      <c r="V147" s="34"/>
      <c r="W147" s="79"/>
      <c r="X147" s="79"/>
      <c r="Y147" s="79"/>
      <c r="Z147" s="80"/>
      <c r="AA147" s="80"/>
      <c r="AB147" s="80"/>
      <c r="AC147" s="80"/>
      <c r="AD147" s="80"/>
      <c r="AE147" s="80"/>
      <c r="AG147" s="76" t="str">
        <f t="shared" si="11"/>
        <v/>
      </c>
      <c r="AH147" s="81"/>
      <c r="AI147" s="81"/>
      <c r="AJ147" s="81"/>
      <c r="AK147" s="82"/>
      <c r="AL147" s="82"/>
      <c r="AM147" s="82"/>
      <c r="AN147" s="82"/>
      <c r="AO147" s="82"/>
      <c r="AP147" s="82"/>
    </row>
    <row r="148" spans="1:42" x14ac:dyDescent="0.25">
      <c r="A148" s="32"/>
      <c r="B148" s="77"/>
      <c r="C148" s="77"/>
      <c r="D148" s="77"/>
      <c r="E148" s="78"/>
      <c r="F148" s="78"/>
      <c r="G148" s="78"/>
      <c r="H148" s="78"/>
      <c r="I148" s="78"/>
      <c r="J148" s="78"/>
      <c r="K148" s="75"/>
      <c r="L148" s="99"/>
      <c r="M148" s="99"/>
      <c r="N148" s="99"/>
      <c r="O148" s="100"/>
      <c r="P148" s="100"/>
      <c r="Q148" s="100"/>
      <c r="R148" s="100"/>
      <c r="S148" s="100"/>
      <c r="T148" s="100"/>
      <c r="V148" s="34"/>
      <c r="W148" s="79"/>
      <c r="X148" s="79"/>
      <c r="Y148" s="79"/>
      <c r="Z148" s="80"/>
      <c r="AA148" s="80"/>
      <c r="AB148" s="80"/>
      <c r="AC148" s="80"/>
      <c r="AD148" s="80"/>
      <c r="AE148" s="80"/>
      <c r="AG148" s="76" t="str">
        <f t="shared" si="11"/>
        <v/>
      </c>
      <c r="AH148" s="81"/>
      <c r="AI148" s="81"/>
      <c r="AJ148" s="81"/>
      <c r="AK148" s="82"/>
      <c r="AL148" s="82"/>
      <c r="AM148" s="82"/>
      <c r="AN148" s="82"/>
      <c r="AO148" s="82"/>
      <c r="AP148" s="82"/>
    </row>
    <row r="149" spans="1:42" x14ac:dyDescent="0.25">
      <c r="A149" s="32"/>
      <c r="B149" s="77"/>
      <c r="C149" s="77"/>
      <c r="D149" s="77"/>
      <c r="E149" s="78"/>
      <c r="F149" s="78"/>
      <c r="G149" s="78"/>
      <c r="H149" s="78"/>
      <c r="I149" s="78"/>
      <c r="J149" s="78"/>
      <c r="K149" s="75"/>
      <c r="L149" s="99"/>
      <c r="M149" s="99"/>
      <c r="N149" s="99"/>
      <c r="O149" s="100"/>
      <c r="P149" s="100"/>
      <c r="Q149" s="100"/>
      <c r="R149" s="100"/>
      <c r="S149" s="100"/>
      <c r="T149" s="100"/>
      <c r="V149" s="34"/>
      <c r="W149" s="79"/>
      <c r="X149" s="79"/>
      <c r="Y149" s="79"/>
      <c r="Z149" s="80"/>
      <c r="AA149" s="80"/>
      <c r="AB149" s="80"/>
      <c r="AC149" s="80"/>
      <c r="AD149" s="80"/>
      <c r="AE149" s="80"/>
      <c r="AG149" s="76" t="str">
        <f t="shared" si="11"/>
        <v/>
      </c>
      <c r="AH149" s="81"/>
      <c r="AI149" s="81"/>
      <c r="AJ149" s="81"/>
      <c r="AK149" s="82"/>
      <c r="AL149" s="82"/>
      <c r="AM149" s="82"/>
      <c r="AN149" s="82"/>
      <c r="AO149" s="82"/>
      <c r="AP149" s="82"/>
    </row>
    <row r="150" spans="1:42" x14ac:dyDescent="0.25">
      <c r="A150" s="32"/>
      <c r="B150" s="77"/>
      <c r="C150" s="77"/>
      <c r="D150" s="77"/>
      <c r="E150" s="78"/>
      <c r="F150" s="78"/>
      <c r="G150" s="78"/>
      <c r="H150" s="78"/>
      <c r="I150" s="78"/>
      <c r="J150" s="78"/>
      <c r="K150" s="75"/>
      <c r="L150" s="99"/>
      <c r="M150" s="99"/>
      <c r="N150" s="99"/>
      <c r="O150" s="100"/>
      <c r="P150" s="100"/>
      <c r="Q150" s="100"/>
      <c r="R150" s="100"/>
      <c r="S150" s="100"/>
      <c r="T150" s="100"/>
      <c r="V150" s="34"/>
      <c r="W150" s="79"/>
      <c r="X150" s="79"/>
      <c r="Y150" s="79"/>
      <c r="Z150" s="80"/>
      <c r="AA150" s="80"/>
      <c r="AB150" s="80"/>
      <c r="AC150" s="80"/>
      <c r="AD150" s="80"/>
      <c r="AE150" s="80"/>
      <c r="AG150" s="76" t="str">
        <f t="shared" si="11"/>
        <v/>
      </c>
      <c r="AH150" s="81"/>
      <c r="AI150" s="81"/>
      <c r="AJ150" s="81"/>
      <c r="AK150" s="82"/>
      <c r="AL150" s="82"/>
      <c r="AM150" s="82"/>
      <c r="AN150" s="82"/>
      <c r="AO150" s="82"/>
      <c r="AP150" s="82"/>
    </row>
    <row r="151" spans="1:42" x14ac:dyDescent="0.25">
      <c r="A151" s="32"/>
      <c r="B151" s="77"/>
      <c r="C151" s="77"/>
      <c r="D151" s="77"/>
      <c r="E151" s="78"/>
      <c r="F151" s="78"/>
      <c r="G151" s="78"/>
      <c r="H151" s="78"/>
      <c r="I151" s="78"/>
      <c r="J151" s="78"/>
      <c r="K151" s="75"/>
      <c r="L151" s="99"/>
      <c r="M151" s="99"/>
      <c r="N151" s="99"/>
      <c r="O151" s="100"/>
      <c r="P151" s="100"/>
      <c r="Q151" s="100"/>
      <c r="R151" s="100"/>
      <c r="S151" s="100"/>
      <c r="T151" s="100"/>
      <c r="V151" s="34"/>
      <c r="W151" s="79"/>
      <c r="X151" s="79"/>
      <c r="Y151" s="79"/>
      <c r="Z151" s="80"/>
      <c r="AA151" s="80"/>
      <c r="AB151" s="80"/>
      <c r="AC151" s="80"/>
      <c r="AD151" s="80"/>
      <c r="AE151" s="80"/>
      <c r="AG151" s="76" t="str">
        <f t="shared" si="11"/>
        <v/>
      </c>
      <c r="AH151" s="81"/>
      <c r="AI151" s="81"/>
      <c r="AJ151" s="81"/>
      <c r="AK151" s="82"/>
      <c r="AL151" s="82"/>
      <c r="AM151" s="82"/>
      <c r="AN151" s="82"/>
      <c r="AO151" s="82"/>
      <c r="AP151" s="82"/>
    </row>
    <row r="152" spans="1:42" x14ac:dyDescent="0.25">
      <c r="A152" s="32"/>
      <c r="B152" s="77"/>
      <c r="C152" s="77"/>
      <c r="D152" s="77"/>
      <c r="E152" s="78"/>
      <c r="F152" s="78"/>
      <c r="G152" s="78"/>
      <c r="H152" s="78"/>
      <c r="I152" s="78"/>
      <c r="J152" s="78"/>
      <c r="K152" s="75"/>
      <c r="L152" s="99"/>
      <c r="M152" s="99"/>
      <c r="N152" s="99"/>
      <c r="O152" s="100"/>
      <c r="P152" s="100"/>
      <c r="Q152" s="100"/>
      <c r="R152" s="100"/>
      <c r="S152" s="100"/>
      <c r="T152" s="100"/>
      <c r="V152" s="34"/>
      <c r="W152" s="79"/>
      <c r="X152" s="79"/>
      <c r="Y152" s="79"/>
      <c r="Z152" s="80"/>
      <c r="AA152" s="80"/>
      <c r="AB152" s="80"/>
      <c r="AC152" s="80"/>
      <c r="AD152" s="80"/>
      <c r="AE152" s="80"/>
      <c r="AG152" s="76" t="str">
        <f t="shared" si="11"/>
        <v/>
      </c>
      <c r="AH152" s="81"/>
      <c r="AI152" s="81"/>
      <c r="AJ152" s="81"/>
      <c r="AK152" s="82"/>
      <c r="AL152" s="82"/>
      <c r="AM152" s="82"/>
      <c r="AN152" s="82"/>
      <c r="AO152" s="82"/>
      <c r="AP152" s="82"/>
    </row>
    <row r="153" spans="1:42" x14ac:dyDescent="0.25">
      <c r="A153" s="32"/>
      <c r="B153" s="77"/>
      <c r="C153" s="77"/>
      <c r="D153" s="77"/>
      <c r="E153" s="78"/>
      <c r="F153" s="78"/>
      <c r="G153" s="78"/>
      <c r="H153" s="78"/>
      <c r="I153" s="78"/>
      <c r="J153" s="78"/>
      <c r="K153" s="75"/>
      <c r="L153" s="99"/>
      <c r="M153" s="99"/>
      <c r="N153" s="99"/>
      <c r="O153" s="100"/>
      <c r="P153" s="100"/>
      <c r="Q153" s="100"/>
      <c r="R153" s="100"/>
      <c r="S153" s="100"/>
      <c r="T153" s="100"/>
      <c r="V153" s="34"/>
      <c r="W153" s="79"/>
      <c r="X153" s="79"/>
      <c r="Y153" s="79"/>
      <c r="Z153" s="80"/>
      <c r="AA153" s="80"/>
      <c r="AB153" s="80"/>
      <c r="AC153" s="80"/>
      <c r="AD153" s="80"/>
      <c r="AE153" s="80"/>
      <c r="AG153" s="76" t="str">
        <f t="shared" si="11"/>
        <v/>
      </c>
      <c r="AH153" s="81"/>
      <c r="AI153" s="81"/>
      <c r="AJ153" s="81"/>
      <c r="AK153" s="82"/>
      <c r="AL153" s="82"/>
      <c r="AM153" s="82"/>
      <c r="AN153" s="82"/>
      <c r="AO153" s="82"/>
      <c r="AP153" s="82"/>
    </row>
    <row r="154" spans="1:42" x14ac:dyDescent="0.25">
      <c r="A154" s="32"/>
      <c r="B154" s="77"/>
      <c r="C154" s="77"/>
      <c r="D154" s="77"/>
      <c r="E154" s="78"/>
      <c r="F154" s="78"/>
      <c r="G154" s="78"/>
      <c r="H154" s="78"/>
      <c r="I154" s="78"/>
      <c r="J154" s="78"/>
      <c r="K154" s="75"/>
      <c r="L154" s="99"/>
      <c r="M154" s="99"/>
      <c r="N154" s="99"/>
      <c r="O154" s="100"/>
      <c r="P154" s="100"/>
      <c r="Q154" s="100"/>
      <c r="R154" s="100"/>
      <c r="S154" s="100"/>
      <c r="T154" s="100"/>
      <c r="V154" s="34"/>
      <c r="W154" s="79"/>
      <c r="X154" s="79"/>
      <c r="Y154" s="79"/>
      <c r="Z154" s="80"/>
      <c r="AA154" s="80"/>
      <c r="AB154" s="80"/>
      <c r="AC154" s="80"/>
      <c r="AD154" s="80"/>
      <c r="AE154" s="80"/>
      <c r="AG154" s="76" t="str">
        <f t="shared" si="11"/>
        <v/>
      </c>
      <c r="AH154" s="81"/>
      <c r="AI154" s="81"/>
      <c r="AJ154" s="81"/>
      <c r="AK154" s="82"/>
      <c r="AL154" s="82"/>
      <c r="AM154" s="82"/>
      <c r="AN154" s="82"/>
      <c r="AO154" s="82"/>
      <c r="AP154" s="82"/>
    </row>
    <row r="155" spans="1:42" x14ac:dyDescent="0.25">
      <c r="A155" s="32"/>
      <c r="B155" s="77"/>
      <c r="C155" s="77"/>
      <c r="D155" s="77"/>
      <c r="E155" s="78"/>
      <c r="F155" s="78"/>
      <c r="G155" s="78"/>
      <c r="H155" s="78"/>
      <c r="I155" s="78"/>
      <c r="J155" s="78"/>
      <c r="K155" s="75"/>
      <c r="L155" s="99"/>
      <c r="M155" s="99"/>
      <c r="N155" s="99"/>
      <c r="O155" s="100"/>
      <c r="P155" s="100"/>
      <c r="Q155" s="100"/>
      <c r="R155" s="100"/>
      <c r="S155" s="100"/>
      <c r="T155" s="100"/>
      <c r="V155" s="34"/>
      <c r="W155" s="79"/>
      <c r="X155" s="79"/>
      <c r="Y155" s="79"/>
      <c r="Z155" s="80"/>
      <c r="AA155" s="80"/>
      <c r="AB155" s="80"/>
      <c r="AC155" s="80"/>
      <c r="AD155" s="80"/>
      <c r="AE155" s="80"/>
      <c r="AG155" s="76" t="str">
        <f t="shared" si="11"/>
        <v/>
      </c>
      <c r="AH155" s="81"/>
      <c r="AI155" s="81"/>
      <c r="AJ155" s="81"/>
      <c r="AK155" s="82"/>
      <c r="AL155" s="82"/>
      <c r="AM155" s="82"/>
      <c r="AN155" s="82"/>
      <c r="AO155" s="82"/>
      <c r="AP155" s="82"/>
    </row>
    <row r="156" spans="1:42" x14ac:dyDescent="0.25">
      <c r="A156" s="32"/>
      <c r="B156" s="77"/>
      <c r="C156" s="77"/>
      <c r="D156" s="77"/>
      <c r="E156" s="78"/>
      <c r="F156" s="78"/>
      <c r="G156" s="78"/>
      <c r="H156" s="78"/>
      <c r="I156" s="78"/>
      <c r="J156" s="78"/>
      <c r="K156" s="75"/>
      <c r="L156" s="99"/>
      <c r="M156" s="99"/>
      <c r="N156" s="99"/>
      <c r="O156" s="100"/>
      <c r="P156" s="100"/>
      <c r="Q156" s="100"/>
      <c r="R156" s="100"/>
      <c r="S156" s="100"/>
      <c r="T156" s="100"/>
      <c r="V156" s="34"/>
      <c r="W156" s="79"/>
      <c r="X156" s="79"/>
      <c r="Y156" s="79"/>
      <c r="Z156" s="80"/>
      <c r="AA156" s="80"/>
      <c r="AB156" s="80"/>
      <c r="AC156" s="80"/>
      <c r="AD156" s="80"/>
      <c r="AE156" s="80"/>
      <c r="AG156" s="76" t="str">
        <f t="shared" si="11"/>
        <v/>
      </c>
      <c r="AH156" s="81"/>
      <c r="AI156" s="81"/>
      <c r="AJ156" s="81"/>
      <c r="AK156" s="82"/>
      <c r="AL156" s="82"/>
      <c r="AM156" s="82"/>
      <c r="AN156" s="82"/>
      <c r="AO156" s="82"/>
      <c r="AP156" s="82"/>
    </row>
    <row r="157" spans="1:42" x14ac:dyDescent="0.25">
      <c r="A157" s="32"/>
      <c r="B157" s="77"/>
      <c r="C157" s="77"/>
      <c r="D157" s="77"/>
      <c r="E157" s="78"/>
      <c r="F157" s="78"/>
      <c r="G157" s="78"/>
      <c r="H157" s="78"/>
      <c r="I157" s="78"/>
      <c r="J157" s="78"/>
      <c r="K157" s="75"/>
      <c r="L157" s="99"/>
      <c r="M157" s="99"/>
      <c r="N157" s="99"/>
      <c r="O157" s="100"/>
      <c r="P157" s="100"/>
      <c r="Q157" s="100"/>
      <c r="R157" s="100"/>
      <c r="S157" s="100"/>
      <c r="T157" s="100"/>
      <c r="V157" s="34"/>
      <c r="W157" s="79"/>
      <c r="X157" s="79"/>
      <c r="Y157" s="79"/>
      <c r="Z157" s="80"/>
      <c r="AA157" s="80"/>
      <c r="AB157" s="80"/>
      <c r="AC157" s="80"/>
      <c r="AD157" s="80"/>
      <c r="AE157" s="80"/>
      <c r="AG157" s="76" t="str">
        <f t="shared" si="11"/>
        <v/>
      </c>
      <c r="AH157" s="81"/>
      <c r="AI157" s="81"/>
      <c r="AJ157" s="81"/>
      <c r="AK157" s="82"/>
      <c r="AL157" s="82"/>
      <c r="AM157" s="82"/>
      <c r="AN157" s="82"/>
      <c r="AO157" s="82"/>
      <c r="AP157" s="82"/>
    </row>
    <row r="158" spans="1:42" x14ac:dyDescent="0.25">
      <c r="A158" s="32"/>
      <c r="B158" s="77"/>
      <c r="C158" s="77"/>
      <c r="D158" s="77"/>
      <c r="E158" s="78"/>
      <c r="F158" s="78"/>
      <c r="G158" s="78"/>
      <c r="H158" s="78"/>
      <c r="I158" s="78"/>
      <c r="J158" s="78"/>
      <c r="K158" s="75"/>
      <c r="L158" s="99"/>
      <c r="M158" s="99"/>
      <c r="N158" s="99"/>
      <c r="O158" s="100"/>
      <c r="P158" s="100"/>
      <c r="Q158" s="100"/>
      <c r="R158" s="100"/>
      <c r="S158" s="100"/>
      <c r="T158" s="100"/>
      <c r="V158" s="34"/>
      <c r="W158" s="79"/>
      <c r="X158" s="79"/>
      <c r="Y158" s="79"/>
      <c r="Z158" s="80"/>
      <c r="AA158" s="80"/>
      <c r="AB158" s="80"/>
      <c r="AC158" s="80"/>
      <c r="AD158" s="80"/>
      <c r="AE158" s="80"/>
      <c r="AG158" s="76" t="str">
        <f t="shared" si="11"/>
        <v/>
      </c>
      <c r="AH158" s="81"/>
      <c r="AI158" s="81"/>
      <c r="AJ158" s="81"/>
      <c r="AK158" s="82"/>
      <c r="AL158" s="82"/>
      <c r="AM158" s="82"/>
      <c r="AN158" s="82"/>
      <c r="AO158" s="82"/>
      <c r="AP158" s="82"/>
    </row>
    <row r="159" spans="1:42" x14ac:dyDescent="0.25">
      <c r="A159" s="32"/>
      <c r="B159" s="77"/>
      <c r="C159" s="77"/>
      <c r="D159" s="77"/>
      <c r="E159" s="78"/>
      <c r="F159" s="78"/>
      <c r="G159" s="78"/>
      <c r="H159" s="78"/>
      <c r="I159" s="78"/>
      <c r="J159" s="78"/>
      <c r="K159" s="75"/>
      <c r="L159" s="99"/>
      <c r="M159" s="99"/>
      <c r="N159" s="99"/>
      <c r="O159" s="100"/>
      <c r="P159" s="100"/>
      <c r="Q159" s="100"/>
      <c r="R159" s="100"/>
      <c r="S159" s="100"/>
      <c r="T159" s="100"/>
      <c r="V159" s="34"/>
      <c r="W159" s="79"/>
      <c r="X159" s="79"/>
      <c r="Y159" s="79"/>
      <c r="Z159" s="80"/>
      <c r="AA159" s="80"/>
      <c r="AB159" s="80"/>
      <c r="AC159" s="80"/>
      <c r="AD159" s="80"/>
      <c r="AE159" s="80"/>
      <c r="AG159" s="76" t="str">
        <f t="shared" si="11"/>
        <v/>
      </c>
      <c r="AH159" s="81"/>
      <c r="AI159" s="81"/>
      <c r="AJ159" s="81"/>
      <c r="AK159" s="82"/>
      <c r="AL159" s="82"/>
      <c r="AM159" s="82"/>
      <c r="AN159" s="82"/>
      <c r="AO159" s="82"/>
      <c r="AP159" s="82"/>
    </row>
    <row r="160" spans="1:42" x14ac:dyDescent="0.25">
      <c r="A160" s="32"/>
      <c r="B160" s="77"/>
      <c r="C160" s="77"/>
      <c r="D160" s="77"/>
      <c r="E160" s="78"/>
      <c r="F160" s="78"/>
      <c r="G160" s="78"/>
      <c r="H160" s="78"/>
      <c r="I160" s="78"/>
      <c r="J160" s="78"/>
      <c r="K160" s="75"/>
      <c r="L160" s="99"/>
      <c r="M160" s="99"/>
      <c r="N160" s="99"/>
      <c r="O160" s="100"/>
      <c r="P160" s="100"/>
      <c r="Q160" s="100"/>
      <c r="R160" s="100"/>
      <c r="S160" s="100"/>
      <c r="T160" s="100"/>
      <c r="V160" s="34"/>
      <c r="W160" s="79"/>
      <c r="X160" s="79"/>
      <c r="Y160" s="79"/>
      <c r="Z160" s="80"/>
      <c r="AA160" s="80"/>
      <c r="AB160" s="80"/>
      <c r="AC160" s="80"/>
      <c r="AD160" s="80"/>
      <c r="AE160" s="80"/>
      <c r="AG160" s="76" t="str">
        <f t="shared" si="11"/>
        <v/>
      </c>
      <c r="AH160" s="81"/>
      <c r="AI160" s="81"/>
      <c r="AJ160" s="81"/>
      <c r="AK160" s="82"/>
      <c r="AL160" s="82"/>
      <c r="AM160" s="82"/>
      <c r="AN160" s="82"/>
      <c r="AO160" s="82"/>
      <c r="AP160" s="82"/>
    </row>
    <row r="161" spans="1:42" x14ac:dyDescent="0.25">
      <c r="A161" s="32"/>
      <c r="B161" s="77"/>
      <c r="C161" s="77"/>
      <c r="D161" s="77"/>
      <c r="E161" s="78"/>
      <c r="F161" s="78"/>
      <c r="G161" s="78"/>
      <c r="H161" s="78"/>
      <c r="I161" s="78"/>
      <c r="J161" s="78"/>
      <c r="K161" s="75"/>
      <c r="L161" s="99"/>
      <c r="M161" s="99"/>
      <c r="N161" s="99"/>
      <c r="O161" s="100"/>
      <c r="P161" s="100"/>
      <c r="Q161" s="100"/>
      <c r="R161" s="100"/>
      <c r="S161" s="100"/>
      <c r="T161" s="100"/>
      <c r="V161" s="34"/>
      <c r="W161" s="79"/>
      <c r="X161" s="79"/>
      <c r="Y161" s="79"/>
      <c r="Z161" s="80"/>
      <c r="AA161" s="80"/>
      <c r="AB161" s="80"/>
      <c r="AC161" s="80"/>
      <c r="AD161" s="80"/>
      <c r="AE161" s="80"/>
      <c r="AG161" s="76" t="str">
        <f t="shared" si="11"/>
        <v/>
      </c>
      <c r="AH161" s="81"/>
      <c r="AI161" s="81"/>
      <c r="AJ161" s="81"/>
      <c r="AK161" s="82"/>
      <c r="AL161" s="82"/>
      <c r="AM161" s="82"/>
      <c r="AN161" s="82"/>
      <c r="AO161" s="82"/>
      <c r="AP161" s="82"/>
    </row>
    <row r="162" spans="1:42" x14ac:dyDescent="0.25">
      <c r="A162" s="32"/>
      <c r="B162" s="77"/>
      <c r="C162" s="77"/>
      <c r="D162" s="77"/>
      <c r="E162" s="78"/>
      <c r="F162" s="78"/>
      <c r="G162" s="78"/>
      <c r="H162" s="78"/>
      <c r="I162" s="78"/>
      <c r="J162" s="78"/>
      <c r="K162" s="75"/>
      <c r="L162" s="99"/>
      <c r="M162" s="99"/>
      <c r="N162" s="99"/>
      <c r="O162" s="100"/>
      <c r="P162" s="100"/>
      <c r="Q162" s="100"/>
      <c r="R162" s="100"/>
      <c r="S162" s="100"/>
      <c r="T162" s="100"/>
      <c r="V162" s="34"/>
      <c r="W162" s="79"/>
      <c r="X162" s="79"/>
      <c r="Y162" s="79"/>
      <c r="Z162" s="80"/>
      <c r="AA162" s="80"/>
      <c r="AB162" s="80"/>
      <c r="AC162" s="80"/>
      <c r="AD162" s="80"/>
      <c r="AE162" s="80"/>
      <c r="AG162" s="76" t="str">
        <f t="shared" si="11"/>
        <v/>
      </c>
      <c r="AH162" s="81"/>
      <c r="AI162" s="81"/>
      <c r="AJ162" s="81"/>
      <c r="AK162" s="82"/>
      <c r="AL162" s="82"/>
      <c r="AM162" s="82"/>
      <c r="AN162" s="82"/>
      <c r="AO162" s="82"/>
      <c r="AP162" s="82"/>
    </row>
    <row r="163" spans="1:42" x14ac:dyDescent="0.25">
      <c r="A163" s="32"/>
      <c r="B163" s="77"/>
      <c r="C163" s="77"/>
      <c r="D163" s="77"/>
      <c r="E163" s="78"/>
      <c r="F163" s="78"/>
      <c r="G163" s="78"/>
      <c r="H163" s="78"/>
      <c r="I163" s="78"/>
      <c r="J163" s="78"/>
      <c r="K163" s="75"/>
      <c r="L163" s="99"/>
      <c r="M163" s="99"/>
      <c r="N163" s="99"/>
      <c r="O163" s="100"/>
      <c r="P163" s="100"/>
      <c r="Q163" s="100"/>
      <c r="R163" s="100"/>
      <c r="S163" s="100"/>
      <c r="T163" s="100"/>
      <c r="V163" s="34"/>
      <c r="W163" s="79"/>
      <c r="X163" s="79"/>
      <c r="Y163" s="79"/>
      <c r="Z163" s="80"/>
      <c r="AA163" s="80"/>
      <c r="AB163" s="80"/>
      <c r="AC163" s="80"/>
      <c r="AD163" s="80"/>
      <c r="AE163" s="80"/>
      <c r="AG163" s="76" t="str">
        <f t="shared" si="11"/>
        <v/>
      </c>
      <c r="AH163" s="81"/>
      <c r="AI163" s="81"/>
      <c r="AJ163" s="81"/>
      <c r="AK163" s="82"/>
      <c r="AL163" s="82"/>
      <c r="AM163" s="82"/>
      <c r="AN163" s="82"/>
      <c r="AO163" s="82"/>
      <c r="AP163" s="82"/>
    </row>
    <row r="164" spans="1:42" x14ac:dyDescent="0.25">
      <c r="A164" s="32"/>
      <c r="B164" s="77"/>
      <c r="C164" s="77"/>
      <c r="D164" s="77"/>
      <c r="E164" s="78"/>
      <c r="F164" s="78"/>
      <c r="G164" s="78"/>
      <c r="H164" s="78"/>
      <c r="I164" s="78"/>
      <c r="J164" s="78"/>
      <c r="K164" s="75"/>
      <c r="L164" s="99"/>
      <c r="M164" s="99"/>
      <c r="N164" s="99"/>
      <c r="O164" s="100"/>
      <c r="P164" s="100"/>
      <c r="Q164" s="100"/>
      <c r="R164" s="100"/>
      <c r="S164" s="100"/>
      <c r="T164" s="100"/>
      <c r="V164" s="34"/>
      <c r="W164" s="79"/>
      <c r="X164" s="79"/>
      <c r="Y164" s="79"/>
      <c r="Z164" s="80"/>
      <c r="AA164" s="80"/>
      <c r="AB164" s="80"/>
      <c r="AC164" s="80"/>
      <c r="AD164" s="80"/>
      <c r="AE164" s="80"/>
      <c r="AG164" s="76" t="str">
        <f t="shared" si="11"/>
        <v/>
      </c>
      <c r="AH164" s="81"/>
      <c r="AI164" s="81"/>
      <c r="AJ164" s="81"/>
      <c r="AK164" s="82"/>
      <c r="AL164" s="82"/>
      <c r="AM164" s="82"/>
      <c r="AN164" s="82"/>
      <c r="AO164" s="82"/>
      <c r="AP164" s="82"/>
    </row>
    <row r="165" spans="1:42" x14ac:dyDescent="0.25">
      <c r="A165" s="32"/>
      <c r="B165" s="77"/>
      <c r="C165" s="77"/>
      <c r="D165" s="77"/>
      <c r="E165" s="78"/>
      <c r="F165" s="78"/>
      <c r="G165" s="78"/>
      <c r="H165" s="78"/>
      <c r="I165" s="78"/>
      <c r="J165" s="78"/>
      <c r="K165" s="75"/>
      <c r="L165" s="99"/>
      <c r="M165" s="99"/>
      <c r="N165" s="99"/>
      <c r="O165" s="100"/>
      <c r="P165" s="100"/>
      <c r="Q165" s="100"/>
      <c r="R165" s="100"/>
      <c r="S165" s="100"/>
      <c r="T165" s="100"/>
      <c r="V165" s="34"/>
      <c r="W165" s="79"/>
      <c r="X165" s="79"/>
      <c r="Y165" s="79"/>
      <c r="Z165" s="80"/>
      <c r="AA165" s="80"/>
      <c r="AB165" s="80"/>
      <c r="AC165" s="80"/>
      <c r="AD165" s="80"/>
      <c r="AE165" s="80"/>
      <c r="AG165" s="76" t="str">
        <f t="shared" si="11"/>
        <v/>
      </c>
      <c r="AH165" s="81"/>
      <c r="AI165" s="81"/>
      <c r="AJ165" s="81"/>
      <c r="AK165" s="82"/>
      <c r="AL165" s="82"/>
      <c r="AM165" s="82"/>
      <c r="AN165" s="82"/>
      <c r="AO165" s="82"/>
      <c r="AP165" s="82"/>
    </row>
    <row r="166" spans="1:42" x14ac:dyDescent="0.25">
      <c r="A166" s="32"/>
      <c r="B166" s="77"/>
      <c r="C166" s="77"/>
      <c r="D166" s="77"/>
      <c r="E166" s="78"/>
      <c r="F166" s="78"/>
      <c r="G166" s="78"/>
      <c r="H166" s="78"/>
      <c r="I166" s="78"/>
      <c r="J166" s="78"/>
      <c r="K166" s="75"/>
      <c r="L166" s="99"/>
      <c r="M166" s="99"/>
      <c r="N166" s="99"/>
      <c r="O166" s="100"/>
      <c r="P166" s="100"/>
      <c r="Q166" s="100"/>
      <c r="R166" s="100"/>
      <c r="S166" s="100"/>
      <c r="T166" s="100"/>
      <c r="V166" s="34"/>
      <c r="W166" s="79"/>
      <c r="X166" s="79"/>
      <c r="Y166" s="79"/>
      <c r="Z166" s="80"/>
      <c r="AA166" s="80"/>
      <c r="AB166" s="80"/>
      <c r="AC166" s="80"/>
      <c r="AD166" s="80"/>
      <c r="AE166" s="80"/>
      <c r="AG166" s="76" t="str">
        <f t="shared" si="11"/>
        <v/>
      </c>
      <c r="AH166" s="81"/>
      <c r="AI166" s="81"/>
      <c r="AJ166" s="81"/>
      <c r="AK166" s="82"/>
      <c r="AL166" s="82"/>
      <c r="AM166" s="82"/>
      <c r="AN166" s="82"/>
      <c r="AO166" s="82"/>
      <c r="AP166" s="82"/>
    </row>
    <row r="167" spans="1:42" x14ac:dyDescent="0.25">
      <c r="A167" s="32"/>
      <c r="B167" s="77"/>
      <c r="C167" s="77"/>
      <c r="D167" s="77"/>
      <c r="E167" s="78"/>
      <c r="F167" s="78"/>
      <c r="G167" s="78"/>
      <c r="H167" s="78"/>
      <c r="I167" s="78"/>
      <c r="J167" s="78"/>
      <c r="K167" s="75"/>
      <c r="L167" s="99"/>
      <c r="M167" s="99"/>
      <c r="N167" s="99"/>
      <c r="O167" s="100"/>
      <c r="P167" s="100"/>
      <c r="Q167" s="100"/>
      <c r="R167" s="100"/>
      <c r="S167" s="100"/>
      <c r="T167" s="100"/>
      <c r="V167" s="34"/>
      <c r="W167" s="79"/>
      <c r="X167" s="79"/>
      <c r="Y167" s="79"/>
      <c r="Z167" s="80"/>
      <c r="AA167" s="80"/>
      <c r="AB167" s="80"/>
      <c r="AC167" s="80"/>
      <c r="AD167" s="80"/>
      <c r="AE167" s="80"/>
      <c r="AG167" s="76" t="str">
        <f t="shared" si="11"/>
        <v/>
      </c>
      <c r="AH167" s="81"/>
      <c r="AI167" s="81"/>
      <c r="AJ167" s="81"/>
      <c r="AK167" s="82"/>
      <c r="AL167" s="82"/>
      <c r="AM167" s="82"/>
      <c r="AN167" s="82"/>
      <c r="AO167" s="82"/>
      <c r="AP167" s="82"/>
    </row>
    <row r="168" spans="1:42" x14ac:dyDescent="0.25">
      <c r="A168" s="32"/>
      <c r="B168" s="77"/>
      <c r="C168" s="77"/>
      <c r="D168" s="77"/>
      <c r="E168" s="78"/>
      <c r="F168" s="78"/>
      <c r="G168" s="78"/>
      <c r="H168" s="78"/>
      <c r="I168" s="78"/>
      <c r="J168" s="78"/>
      <c r="K168" s="75"/>
      <c r="L168" s="99"/>
      <c r="M168" s="99"/>
      <c r="N168" s="99"/>
      <c r="O168" s="100"/>
      <c r="P168" s="100"/>
      <c r="Q168" s="100"/>
      <c r="R168" s="100"/>
      <c r="S168" s="100"/>
      <c r="T168" s="100"/>
      <c r="V168" s="34"/>
      <c r="W168" s="79"/>
      <c r="X168" s="79"/>
      <c r="Y168" s="79"/>
      <c r="Z168" s="80"/>
      <c r="AA168" s="80"/>
      <c r="AB168" s="80"/>
      <c r="AC168" s="80"/>
      <c r="AD168" s="80"/>
      <c r="AE168" s="80"/>
      <c r="AG168" s="76" t="str">
        <f t="shared" si="11"/>
        <v/>
      </c>
      <c r="AH168" s="81"/>
      <c r="AI168" s="81"/>
      <c r="AJ168" s="81"/>
      <c r="AK168" s="82"/>
      <c r="AL168" s="82"/>
      <c r="AM168" s="82"/>
      <c r="AN168" s="82"/>
      <c r="AO168" s="82"/>
      <c r="AP168" s="82"/>
    </row>
    <row r="169" spans="1:42" x14ac:dyDescent="0.25">
      <c r="A169" s="32"/>
      <c r="B169" s="77"/>
      <c r="C169" s="77"/>
      <c r="D169" s="77"/>
      <c r="E169" s="78"/>
      <c r="F169" s="78"/>
      <c r="G169" s="78"/>
      <c r="H169" s="78"/>
      <c r="I169" s="78"/>
      <c r="J169" s="78"/>
      <c r="K169" s="75"/>
      <c r="L169" s="99"/>
      <c r="M169" s="99"/>
      <c r="N169" s="99"/>
      <c r="O169" s="100"/>
      <c r="P169" s="100"/>
      <c r="Q169" s="100"/>
      <c r="R169" s="100"/>
      <c r="S169" s="100"/>
      <c r="T169" s="100"/>
      <c r="V169" s="34"/>
      <c r="W169" s="79"/>
      <c r="X169" s="79"/>
      <c r="Y169" s="79"/>
      <c r="Z169" s="80"/>
      <c r="AA169" s="80"/>
      <c r="AB169" s="80"/>
      <c r="AC169" s="80"/>
      <c r="AD169" s="80"/>
      <c r="AE169" s="80"/>
      <c r="AG169" s="76" t="str">
        <f t="shared" si="11"/>
        <v/>
      </c>
      <c r="AH169" s="81"/>
      <c r="AI169" s="81"/>
      <c r="AJ169" s="81"/>
      <c r="AK169" s="82"/>
      <c r="AL169" s="82"/>
      <c r="AM169" s="82"/>
      <c r="AN169" s="82"/>
      <c r="AO169" s="82"/>
      <c r="AP169" s="82"/>
    </row>
    <row r="170" spans="1:42" x14ac:dyDescent="0.25">
      <c r="A170" s="32"/>
      <c r="B170" s="77"/>
      <c r="C170" s="77"/>
      <c r="D170" s="77"/>
      <c r="E170" s="78"/>
      <c r="F170" s="78"/>
      <c r="G170" s="78"/>
      <c r="H170" s="78"/>
      <c r="I170" s="78"/>
      <c r="J170" s="78"/>
      <c r="K170" s="75"/>
      <c r="L170" s="99"/>
      <c r="M170" s="99"/>
      <c r="N170" s="99"/>
      <c r="O170" s="100"/>
      <c r="P170" s="100"/>
      <c r="Q170" s="100"/>
      <c r="R170" s="100"/>
      <c r="S170" s="100"/>
      <c r="T170" s="100"/>
      <c r="V170" s="34"/>
      <c r="W170" s="79"/>
      <c r="X170" s="79"/>
      <c r="Y170" s="79"/>
      <c r="Z170" s="80"/>
      <c r="AA170" s="80"/>
      <c r="AB170" s="80"/>
      <c r="AC170" s="80"/>
      <c r="AD170" s="80"/>
      <c r="AE170" s="80"/>
      <c r="AG170" s="76" t="str">
        <f t="shared" si="11"/>
        <v/>
      </c>
      <c r="AH170" s="81"/>
      <c r="AI170" s="81"/>
      <c r="AJ170" s="81"/>
      <c r="AK170" s="82"/>
      <c r="AL170" s="82"/>
      <c r="AM170" s="82"/>
      <c r="AN170" s="82"/>
      <c r="AO170" s="82"/>
      <c r="AP170" s="82"/>
    </row>
    <row r="171" spans="1:42" x14ac:dyDescent="0.25">
      <c r="A171" s="32"/>
      <c r="B171" s="77"/>
      <c r="C171" s="77"/>
      <c r="D171" s="77"/>
      <c r="E171" s="78"/>
      <c r="F171" s="78"/>
      <c r="G171" s="78"/>
      <c r="H171" s="78"/>
      <c r="I171" s="78"/>
      <c r="J171" s="78"/>
      <c r="K171" s="75"/>
      <c r="L171" s="99"/>
      <c r="M171" s="99"/>
      <c r="N171" s="99"/>
      <c r="O171" s="100"/>
      <c r="P171" s="100"/>
      <c r="Q171" s="100"/>
      <c r="R171" s="100"/>
      <c r="S171" s="100"/>
      <c r="T171" s="100"/>
      <c r="V171" s="34"/>
      <c r="W171" s="79"/>
      <c r="X171" s="79"/>
      <c r="Y171" s="79"/>
      <c r="Z171" s="80"/>
      <c r="AA171" s="80"/>
      <c r="AB171" s="80"/>
      <c r="AC171" s="80"/>
      <c r="AD171" s="80"/>
      <c r="AE171" s="80"/>
      <c r="AG171" s="76" t="str">
        <f t="shared" si="11"/>
        <v/>
      </c>
      <c r="AH171" s="81"/>
      <c r="AI171" s="81"/>
      <c r="AJ171" s="81"/>
      <c r="AK171" s="82"/>
      <c r="AL171" s="82"/>
      <c r="AM171" s="82"/>
      <c r="AN171" s="82"/>
      <c r="AO171" s="82"/>
      <c r="AP171" s="82"/>
    </row>
    <row r="172" spans="1:42" x14ac:dyDescent="0.25">
      <c r="A172" s="32"/>
      <c r="B172" s="77"/>
      <c r="C172" s="77"/>
      <c r="D172" s="77"/>
      <c r="E172" s="78"/>
      <c r="F172" s="78"/>
      <c r="G172" s="78"/>
      <c r="H172" s="78"/>
      <c r="I172" s="78"/>
      <c r="J172" s="78"/>
      <c r="K172" s="75"/>
      <c r="L172" s="99"/>
      <c r="M172" s="99"/>
      <c r="N172" s="99"/>
      <c r="O172" s="100"/>
      <c r="P172" s="100"/>
      <c r="Q172" s="100"/>
      <c r="R172" s="100"/>
      <c r="S172" s="100"/>
      <c r="T172" s="100"/>
      <c r="V172" s="34"/>
      <c r="W172" s="79"/>
      <c r="X172" s="79"/>
      <c r="Y172" s="79"/>
      <c r="Z172" s="80"/>
      <c r="AA172" s="80"/>
      <c r="AB172" s="80"/>
      <c r="AC172" s="80"/>
      <c r="AD172" s="80"/>
      <c r="AE172" s="80"/>
      <c r="AG172" s="76" t="str">
        <f t="shared" si="11"/>
        <v/>
      </c>
      <c r="AH172" s="81"/>
      <c r="AI172" s="81"/>
      <c r="AJ172" s="81"/>
      <c r="AK172" s="82"/>
      <c r="AL172" s="82"/>
      <c r="AM172" s="82"/>
      <c r="AN172" s="82"/>
      <c r="AO172" s="82"/>
      <c r="AP172" s="82"/>
    </row>
    <row r="173" spans="1:42" x14ac:dyDescent="0.25">
      <c r="A173" s="32"/>
      <c r="B173" s="77"/>
      <c r="C173" s="77"/>
      <c r="D173" s="77"/>
      <c r="E173" s="78"/>
      <c r="F173" s="78"/>
      <c r="G173" s="78"/>
      <c r="H173" s="78"/>
      <c r="I173" s="78"/>
      <c r="J173" s="78"/>
      <c r="K173" s="75"/>
      <c r="L173" s="99"/>
      <c r="M173" s="99"/>
      <c r="N173" s="99"/>
      <c r="O173" s="100"/>
      <c r="P173" s="100"/>
      <c r="Q173" s="100"/>
      <c r="R173" s="100"/>
      <c r="S173" s="100"/>
      <c r="T173" s="100"/>
      <c r="V173" s="34"/>
      <c r="W173" s="79"/>
      <c r="X173" s="79"/>
      <c r="Y173" s="79"/>
      <c r="Z173" s="80"/>
      <c r="AA173" s="80"/>
      <c r="AB173" s="80"/>
      <c r="AC173" s="80"/>
      <c r="AD173" s="80"/>
      <c r="AE173" s="80"/>
      <c r="AG173" s="76" t="str">
        <f t="shared" si="11"/>
        <v/>
      </c>
      <c r="AH173" s="81"/>
      <c r="AI173" s="81"/>
      <c r="AJ173" s="81"/>
      <c r="AK173" s="82"/>
      <c r="AL173" s="82"/>
      <c r="AM173" s="82"/>
      <c r="AN173" s="82"/>
      <c r="AO173" s="82"/>
      <c r="AP173" s="82"/>
    </row>
    <row r="174" spans="1:42" x14ac:dyDescent="0.25">
      <c r="A174" s="32"/>
      <c r="B174" s="77"/>
      <c r="C174" s="77"/>
      <c r="D174" s="77"/>
      <c r="E174" s="78"/>
      <c r="F174" s="78"/>
      <c r="G174" s="78"/>
      <c r="H174" s="78"/>
      <c r="I174" s="78"/>
      <c r="J174" s="78"/>
      <c r="K174" s="75"/>
      <c r="L174" s="99"/>
      <c r="M174" s="99"/>
      <c r="N174" s="99"/>
      <c r="O174" s="100"/>
      <c r="P174" s="100"/>
      <c r="Q174" s="100"/>
      <c r="R174" s="100"/>
      <c r="S174" s="100"/>
      <c r="T174" s="100"/>
      <c r="V174" s="34"/>
      <c r="W174" s="79"/>
      <c r="X174" s="79"/>
      <c r="Y174" s="79"/>
      <c r="Z174" s="80"/>
      <c r="AA174" s="80"/>
      <c r="AB174" s="80"/>
      <c r="AC174" s="80"/>
      <c r="AD174" s="80"/>
      <c r="AE174" s="80"/>
      <c r="AG174" s="76" t="str">
        <f t="shared" si="11"/>
        <v/>
      </c>
      <c r="AH174" s="81"/>
      <c r="AI174" s="81"/>
      <c r="AJ174" s="81"/>
      <c r="AK174" s="82"/>
      <c r="AL174" s="82"/>
      <c r="AM174" s="82"/>
      <c r="AN174" s="82"/>
      <c r="AO174" s="82"/>
      <c r="AP174" s="82"/>
    </row>
    <row r="175" spans="1:42" x14ac:dyDescent="0.25">
      <c r="A175" s="32"/>
      <c r="B175" s="77"/>
      <c r="C175" s="77"/>
      <c r="D175" s="77"/>
      <c r="E175" s="78"/>
      <c r="F175" s="78"/>
      <c r="G175" s="78"/>
      <c r="H175" s="78"/>
      <c r="I175" s="78"/>
      <c r="J175" s="78"/>
      <c r="K175" s="75"/>
      <c r="L175" s="99"/>
      <c r="M175" s="99"/>
      <c r="N175" s="99"/>
      <c r="O175" s="100"/>
      <c r="P175" s="100"/>
      <c r="Q175" s="100"/>
      <c r="R175" s="100"/>
      <c r="S175" s="100"/>
      <c r="T175" s="100"/>
      <c r="V175" s="34"/>
      <c r="W175" s="79"/>
      <c r="X175" s="79"/>
      <c r="Y175" s="79"/>
      <c r="Z175" s="80"/>
      <c r="AA175" s="80"/>
      <c r="AB175" s="80"/>
      <c r="AC175" s="80"/>
      <c r="AD175" s="80"/>
      <c r="AE175" s="80"/>
      <c r="AG175" s="76" t="str">
        <f t="shared" si="11"/>
        <v/>
      </c>
      <c r="AH175" s="81"/>
      <c r="AI175" s="81"/>
      <c r="AJ175" s="81"/>
      <c r="AK175" s="82"/>
      <c r="AL175" s="82"/>
      <c r="AM175" s="82"/>
      <c r="AN175" s="82"/>
      <c r="AO175" s="82"/>
      <c r="AP175" s="82"/>
    </row>
    <row r="176" spans="1:42" x14ac:dyDescent="0.25">
      <c r="A176" s="32"/>
      <c r="B176" s="77"/>
      <c r="C176" s="77"/>
      <c r="D176" s="77"/>
      <c r="E176" s="78"/>
      <c r="F176" s="78"/>
      <c r="G176" s="78"/>
      <c r="H176" s="78"/>
      <c r="I176" s="78"/>
      <c r="J176" s="78"/>
      <c r="K176" s="75"/>
      <c r="L176" s="99"/>
      <c r="M176" s="99"/>
      <c r="N176" s="99"/>
      <c r="O176" s="100"/>
      <c r="P176" s="100"/>
      <c r="Q176" s="100"/>
      <c r="R176" s="100"/>
      <c r="S176" s="100"/>
      <c r="T176" s="100"/>
      <c r="V176" s="34"/>
      <c r="W176" s="79"/>
      <c r="X176" s="79"/>
      <c r="Y176" s="79"/>
      <c r="Z176" s="80"/>
      <c r="AA176" s="80"/>
      <c r="AB176" s="80"/>
      <c r="AC176" s="80"/>
      <c r="AD176" s="80"/>
      <c r="AE176" s="80"/>
      <c r="AG176" s="76" t="str">
        <f t="shared" si="11"/>
        <v/>
      </c>
      <c r="AH176" s="81"/>
      <c r="AI176" s="81"/>
      <c r="AJ176" s="81"/>
      <c r="AK176" s="82"/>
      <c r="AL176" s="82"/>
      <c r="AM176" s="82"/>
      <c r="AN176" s="82"/>
      <c r="AO176" s="82"/>
      <c r="AP176" s="82"/>
    </row>
    <row r="177" spans="1:42" x14ac:dyDescent="0.25">
      <c r="A177" s="32"/>
      <c r="B177" s="77"/>
      <c r="C177" s="77"/>
      <c r="D177" s="77"/>
      <c r="E177" s="78"/>
      <c r="F177" s="78"/>
      <c r="G177" s="78"/>
      <c r="H177" s="78"/>
      <c r="I177" s="78"/>
      <c r="J177" s="78"/>
      <c r="K177" s="75"/>
      <c r="L177" s="99"/>
      <c r="M177" s="99"/>
      <c r="N177" s="99"/>
      <c r="O177" s="100"/>
      <c r="P177" s="100"/>
      <c r="Q177" s="100"/>
      <c r="R177" s="100"/>
      <c r="S177" s="100"/>
      <c r="T177" s="100"/>
      <c r="V177" s="34"/>
      <c r="W177" s="79"/>
      <c r="X177" s="79"/>
      <c r="Y177" s="79"/>
      <c r="Z177" s="80"/>
      <c r="AA177" s="80"/>
      <c r="AB177" s="80"/>
      <c r="AC177" s="80"/>
      <c r="AD177" s="80"/>
      <c r="AE177" s="80"/>
      <c r="AG177" s="76" t="str">
        <f t="shared" si="11"/>
        <v/>
      </c>
      <c r="AH177" s="81"/>
      <c r="AI177" s="81"/>
      <c r="AJ177" s="81"/>
      <c r="AK177" s="82"/>
      <c r="AL177" s="82"/>
      <c r="AM177" s="82"/>
      <c r="AN177" s="82"/>
      <c r="AO177" s="82"/>
      <c r="AP177" s="82"/>
    </row>
    <row r="178" spans="1:42" x14ac:dyDescent="0.25">
      <c r="A178" s="32"/>
      <c r="B178" s="77"/>
      <c r="C178" s="77"/>
      <c r="D178" s="77"/>
      <c r="E178" s="78"/>
      <c r="F178" s="78"/>
      <c r="G178" s="78"/>
      <c r="H178" s="78"/>
      <c r="I178" s="78"/>
      <c r="J178" s="78"/>
      <c r="K178" s="75"/>
      <c r="L178" s="99"/>
      <c r="M178" s="99"/>
      <c r="N178" s="99"/>
      <c r="O178" s="100"/>
      <c r="P178" s="100"/>
      <c r="Q178" s="100"/>
      <c r="R178" s="100"/>
      <c r="S178" s="100"/>
      <c r="T178" s="100"/>
      <c r="V178" s="34"/>
      <c r="W178" s="79"/>
      <c r="X178" s="79"/>
      <c r="Y178" s="79"/>
      <c r="Z178" s="80"/>
      <c r="AA178" s="80"/>
      <c r="AB178" s="80"/>
      <c r="AC178" s="80"/>
      <c r="AD178" s="80"/>
      <c r="AE178" s="80"/>
      <c r="AG178" s="76" t="str">
        <f t="shared" si="11"/>
        <v/>
      </c>
      <c r="AH178" s="81"/>
      <c r="AI178" s="81"/>
      <c r="AJ178" s="81"/>
      <c r="AK178" s="82"/>
      <c r="AL178" s="82"/>
      <c r="AM178" s="82"/>
      <c r="AN178" s="82"/>
      <c r="AO178" s="82"/>
      <c r="AP178" s="82"/>
    </row>
    <row r="179" spans="1:42" x14ac:dyDescent="0.25">
      <c r="B179" s="4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32" sqref="B32"/>
    </sheetView>
  </sheetViews>
  <sheetFormatPr baseColWidth="10" defaultRowHeight="15" x14ac:dyDescent="0.25"/>
  <cols>
    <col min="1" max="1" width="27" customWidth="1"/>
    <col min="2" max="2" width="14.5703125" customWidth="1"/>
    <col min="3" max="3" width="15.42578125" customWidth="1"/>
    <col min="4" max="4" width="15.28515625" customWidth="1"/>
    <col min="5" max="5" width="15.85546875" customWidth="1"/>
  </cols>
  <sheetData>
    <row r="1" spans="1:5" x14ac:dyDescent="0.25">
      <c r="A1" s="11" t="s">
        <v>81</v>
      </c>
    </row>
    <row r="2" spans="1:5" x14ac:dyDescent="0.25">
      <c r="A2" s="110"/>
    </row>
    <row r="3" spans="1:5" x14ac:dyDescent="0.25">
      <c r="A3" s="6"/>
    </row>
    <row r="11" spans="1:5" ht="30" x14ac:dyDescent="0.25">
      <c r="A11" s="1"/>
      <c r="B11" s="113" t="s">
        <v>83</v>
      </c>
      <c r="C11" s="113" t="s">
        <v>101</v>
      </c>
      <c r="D11" s="113" t="s">
        <v>82</v>
      </c>
      <c r="E11" s="113" t="s">
        <v>102</v>
      </c>
    </row>
    <row r="12" spans="1:5" x14ac:dyDescent="0.25">
      <c r="A12" s="118" t="str">
        <f>LOOKUP_Sektorer!B2</f>
        <v>0000 LANDET</v>
      </c>
      <c r="B12" s="119">
        <f>LOOKUP_Sektorer!I19</f>
        <v>529783</v>
      </c>
      <c r="C12" s="119">
        <f>LOOKUP_Sektorer!J19</f>
        <v>216773</v>
      </c>
      <c r="D12" s="109">
        <f>LOOKUP_Sektorer!K19</f>
        <v>0.40917319000000002</v>
      </c>
      <c r="E12" s="109">
        <f>LOOKUP_Sektorer!L19</f>
        <v>0.79649075599999997</v>
      </c>
    </row>
    <row r="13" spans="1:5" x14ac:dyDescent="0.25">
      <c r="A13" s="118" t="str">
        <f>LOOKUP_Sektorer!B3</f>
        <v>0001 UTVALGET</v>
      </c>
      <c r="B13" s="119">
        <f>LOOKUP_Sektorer!I20</f>
        <v>13171</v>
      </c>
      <c r="C13" s="119">
        <f>LOOKUP_Sektorer!J20</f>
        <v>5525</v>
      </c>
      <c r="D13" s="109">
        <f>LOOKUP_Sektorer!K20</f>
        <v>0.41948219599999997</v>
      </c>
      <c r="E13" s="109">
        <f>LOOKUP_Sektorer!L20</f>
        <v>0.79568474700000003</v>
      </c>
    </row>
    <row r="14" spans="1:5" x14ac:dyDescent="0.25">
      <c r="A14" s="118" t="str">
        <f>LOOKUP_Sektorer!B4</f>
        <v>1804 BODØ</v>
      </c>
      <c r="B14" s="119">
        <f>LOOKUP_Sektorer!I21</f>
        <v>4532</v>
      </c>
      <c r="C14" s="119">
        <f>LOOKUP_Sektorer!J21</f>
        <v>2112</v>
      </c>
      <c r="D14" s="109">
        <f>LOOKUP_Sektorer!K21</f>
        <v>0.46601941699999999</v>
      </c>
      <c r="E14" s="109">
        <f>LOOKUP_Sektorer!L21</f>
        <v>0.80690720900000001</v>
      </c>
    </row>
    <row r="15" spans="1:5" x14ac:dyDescent="0.25">
      <c r="A15" s="118" t="str">
        <f>LOOKUP_Sektorer!B5</f>
        <v>1822 LEIRFJORD</v>
      </c>
      <c r="B15" s="119">
        <f>LOOKUP_Sektorer!I22</f>
        <v>264</v>
      </c>
      <c r="C15" s="119">
        <f>LOOKUP_Sektorer!J22</f>
        <v>126</v>
      </c>
      <c r="D15" s="109">
        <f>LOOKUP_Sektorer!K22</f>
        <v>0.47727272700000001</v>
      </c>
      <c r="E15" s="109">
        <f>LOOKUP_Sektorer!L22</f>
        <v>0.83396434100000005</v>
      </c>
    </row>
    <row r="16" spans="1:5" x14ac:dyDescent="0.25">
      <c r="A16" s="118" t="str">
        <f>LOOKUP_Sektorer!B6</f>
        <v>1824 VEFSN</v>
      </c>
      <c r="B16" s="119">
        <f>LOOKUP_Sektorer!I23</f>
        <v>1467</v>
      </c>
      <c r="C16" s="119">
        <f>LOOKUP_Sektorer!J23</f>
        <v>659</v>
      </c>
      <c r="D16" s="109">
        <f>LOOKUP_Sektorer!K23</f>
        <v>0.44921608699999999</v>
      </c>
      <c r="E16" s="109">
        <f>LOOKUP_Sektorer!L23</f>
        <v>0.81055231999999999</v>
      </c>
    </row>
    <row r="17" spans="1:5" x14ac:dyDescent="0.25">
      <c r="A17" s="118" t="str">
        <f>LOOKUP_Sektorer!B7</f>
        <v>1832 HEMNES</v>
      </c>
      <c r="B17" s="119">
        <f>LOOKUP_Sektorer!I24</f>
        <v>752</v>
      </c>
      <c r="C17" s="119">
        <f>LOOKUP_Sektorer!J24</f>
        <v>182</v>
      </c>
      <c r="D17" s="109">
        <f>LOOKUP_Sektorer!K24</f>
        <v>0.24202127700000001</v>
      </c>
      <c r="E17" s="109">
        <f>LOOKUP_Sektorer!L24</f>
        <v>0.75668758899999999</v>
      </c>
    </row>
    <row r="18" spans="1:5" x14ac:dyDescent="0.25">
      <c r="A18" s="118" t="str">
        <f>LOOKUP_Sektorer!B8</f>
        <v>1833 RANA</v>
      </c>
      <c r="B18" s="119">
        <f>LOOKUP_Sektorer!I25</f>
        <v>3017</v>
      </c>
      <c r="C18" s="119">
        <f>LOOKUP_Sektorer!J25</f>
        <v>991</v>
      </c>
      <c r="D18" s="109">
        <f>LOOKUP_Sektorer!K25</f>
        <v>0.32847199199999999</v>
      </c>
      <c r="E18" s="109">
        <f>LOOKUP_Sektorer!L25</f>
        <v>0.776288804</v>
      </c>
    </row>
    <row r="19" spans="1:5" x14ac:dyDescent="0.25">
      <c r="A19" s="118" t="str">
        <f>LOOKUP_Sektorer!B9</f>
        <v>1860 VESTVÅGØY</v>
      </c>
      <c r="B19" s="119">
        <f>LOOKUP_Sektorer!I26</f>
        <v>1210</v>
      </c>
      <c r="C19" s="119">
        <f>LOOKUP_Sektorer!J26</f>
        <v>385</v>
      </c>
      <c r="D19" s="109">
        <f>LOOKUP_Sektorer!K26</f>
        <v>0.31818181800000001</v>
      </c>
      <c r="E19" s="109">
        <f>LOOKUP_Sektorer!L26</f>
        <v>0.72259748400000001</v>
      </c>
    </row>
    <row r="20" spans="1:5" x14ac:dyDescent="0.25">
      <c r="A20" s="118" t="str">
        <f>LOOKUP_Sektorer!B10</f>
        <v>2012 ALTA</v>
      </c>
      <c r="B20" s="119">
        <f>LOOKUP_Sektorer!I27</f>
        <v>1929</v>
      </c>
      <c r="C20" s="119">
        <f>LOOKUP_Sektorer!J27</f>
        <v>1070</v>
      </c>
      <c r="D20" s="109">
        <f>LOOKUP_Sektorer!K27</f>
        <v>0.55469155000000003</v>
      </c>
      <c r="E20" s="109">
        <f>LOOKUP_Sektorer!L27</f>
        <v>0.83275443000000005</v>
      </c>
    </row>
  </sheetData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Drop Down 1">
              <controlPr defaultSize="0" autoLine="0" autoPict="0">
                <anchor moveWithCells="1">
                  <from>
                    <xdr:col>0</xdr:col>
                    <xdr:colOff>9525</xdr:colOff>
                    <xdr:row>1</xdr:row>
                    <xdr:rowOff>9525</xdr:rowOff>
                  </from>
                  <to>
                    <xdr:col>1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90" zoomScaleNormal="90" workbookViewId="0">
      <selection activeCell="B1" sqref="B1"/>
    </sheetView>
  </sheetViews>
  <sheetFormatPr baseColWidth="10" defaultRowHeight="15" x14ac:dyDescent="0.25"/>
  <cols>
    <col min="1" max="1" width="12.7109375" bestFit="1" customWidth="1"/>
    <col min="2" max="2" width="19.42578125" bestFit="1" customWidth="1"/>
    <col min="5" max="5" width="44.140625" bestFit="1" customWidth="1"/>
    <col min="6" max="6" width="21.28515625" customWidth="1"/>
  </cols>
  <sheetData>
    <row r="1" spans="1:12" x14ac:dyDescent="0.25">
      <c r="A1" s="3" t="s">
        <v>63</v>
      </c>
      <c r="B1" s="3" t="s">
        <v>7</v>
      </c>
      <c r="E1" s="37" t="s">
        <v>39</v>
      </c>
      <c r="F1" s="15"/>
      <c r="G1" s="15">
        <v>5</v>
      </c>
      <c r="H1" s="15">
        <v>6</v>
      </c>
      <c r="I1" s="15">
        <v>7</v>
      </c>
      <c r="J1" s="15">
        <v>8</v>
      </c>
      <c r="K1" s="15">
        <v>9</v>
      </c>
      <c r="L1" s="22">
        <v>10</v>
      </c>
    </row>
    <row r="2" spans="1:12" x14ac:dyDescent="0.25">
      <c r="A2" s="33">
        <v>1</v>
      </c>
      <c r="B2" t="s">
        <v>59</v>
      </c>
      <c r="C2" s="74"/>
      <c r="E2" s="38" t="s">
        <v>29</v>
      </c>
      <c r="F2" s="5" t="s">
        <v>30</v>
      </c>
      <c r="G2" s="5">
        <v>2011</v>
      </c>
      <c r="H2" s="5">
        <f>G2+1</f>
        <v>2012</v>
      </c>
      <c r="I2" s="5">
        <f t="shared" ref="I2:L2" si="0">H2+1</f>
        <v>2013</v>
      </c>
      <c r="J2" s="5">
        <f t="shared" si="0"/>
        <v>2014</v>
      </c>
      <c r="K2" s="5">
        <f t="shared" si="0"/>
        <v>2015</v>
      </c>
      <c r="L2" s="23">
        <f t="shared" si="0"/>
        <v>2016</v>
      </c>
    </row>
    <row r="3" spans="1:12" x14ac:dyDescent="0.25">
      <c r="A3" s="33">
        <v>2</v>
      </c>
      <c r="B3" s="33" t="s">
        <v>68</v>
      </c>
      <c r="C3" s="74"/>
      <c r="E3" s="19" t="str">
        <f>$A$15&amp;$A$22&amp;F3</f>
        <v>0000  LANDETAlle stillinger0% til 20%</v>
      </c>
      <c r="F3" s="4" t="s">
        <v>64</v>
      </c>
      <c r="G3" s="4">
        <f>VLOOKUP($E3,DATA_Stillinger!$A$3:$J$178,G$1,FALSE)</f>
        <v>30610</v>
      </c>
      <c r="H3" s="4">
        <f>VLOOKUP($E3,DATA_Stillinger!$A$3:$J$178,H$1,FALSE)</f>
        <v>33334</v>
      </c>
      <c r="I3" s="4">
        <f>VLOOKUP($E3,DATA_Stillinger!$A$3:$J$178,I$1,FALSE)</f>
        <v>35086</v>
      </c>
      <c r="J3" s="4">
        <f>VLOOKUP($E3,DATA_Stillinger!$A$3:$J$178,J$1,FALSE)</f>
        <v>34918</v>
      </c>
      <c r="K3" s="4">
        <f>VLOOKUP($E3,DATA_Stillinger!$A$3:$J$178,K$1,FALSE)</f>
        <v>37809</v>
      </c>
      <c r="L3" s="25">
        <f>VLOOKUP($E3,DATA_Stillinger!$A$3:$J$178,L$1,FALSE)</f>
        <v>39856</v>
      </c>
    </row>
    <row r="4" spans="1:12" x14ac:dyDescent="0.25">
      <c r="A4" s="33">
        <v>3</v>
      </c>
      <c r="B4" s="34" t="s">
        <v>103</v>
      </c>
      <c r="C4" s="74"/>
      <c r="E4" s="19" t="str">
        <f t="shared" ref="E4:E10" si="1">$A$15&amp;$A$22&amp;F4</f>
        <v>0000  LANDETAlle stillingerover 20% til 40%</v>
      </c>
      <c r="F4" s="24" t="s">
        <v>60</v>
      </c>
      <c r="G4" s="4">
        <f>VLOOKUP($E4,DATA_Stillinger!$A$3:$J$178,G$1,FALSE)</f>
        <v>24869</v>
      </c>
      <c r="H4" s="4">
        <f>VLOOKUP($E4,DATA_Stillinger!$A$3:$J$178,H$1,FALSE)</f>
        <v>26288</v>
      </c>
      <c r="I4" s="4">
        <f>VLOOKUP($E4,DATA_Stillinger!$A$3:$J$178,I$1,FALSE)</f>
        <v>27255</v>
      </c>
      <c r="J4" s="4">
        <f>VLOOKUP($E4,DATA_Stillinger!$A$3:$J$178,J$1,FALSE)</f>
        <v>27243</v>
      </c>
      <c r="K4" s="4">
        <f>VLOOKUP($E4,DATA_Stillinger!$A$3:$J$178,K$1,FALSE)</f>
        <v>28413</v>
      </c>
      <c r="L4" s="25">
        <f>VLOOKUP($E4,DATA_Stillinger!$A$3:$J$178,L$1,FALSE)</f>
        <v>29515</v>
      </c>
    </row>
    <row r="5" spans="1:12" x14ac:dyDescent="0.25">
      <c r="A5" s="33">
        <v>4</v>
      </c>
      <c r="B5" s="34" t="s">
        <v>104</v>
      </c>
      <c r="C5" s="74"/>
      <c r="E5" s="19" t="str">
        <f t="shared" si="1"/>
        <v>0000  LANDETAlle stillingerover 40% til 50%</v>
      </c>
      <c r="F5" s="24" t="s">
        <v>1</v>
      </c>
      <c r="G5" s="4">
        <f>VLOOKUP($E5,DATA_Stillinger!$A$3:$J$178,G$1,FALSE)</f>
        <v>28550</v>
      </c>
      <c r="H5" s="4">
        <f>VLOOKUP($E5,DATA_Stillinger!$A$3:$J$178,H$1,FALSE)</f>
        <v>27738</v>
      </c>
      <c r="I5" s="4">
        <f>VLOOKUP($E5,DATA_Stillinger!$A$3:$J$178,I$1,FALSE)</f>
        <v>27767</v>
      </c>
      <c r="J5" s="4">
        <f>VLOOKUP($E5,DATA_Stillinger!$A$3:$J$178,J$1,FALSE)</f>
        <v>27241</v>
      </c>
      <c r="K5" s="4">
        <f>VLOOKUP($E5,DATA_Stillinger!$A$3:$J$178,K$1,FALSE)</f>
        <v>27196</v>
      </c>
      <c r="L5" s="25">
        <f>VLOOKUP($E5,DATA_Stillinger!$A$3:$J$178,L$1,FALSE)</f>
        <v>27616</v>
      </c>
    </row>
    <row r="6" spans="1:12" x14ac:dyDescent="0.25">
      <c r="A6" s="33">
        <v>5</v>
      </c>
      <c r="B6" s="34" t="s">
        <v>105</v>
      </c>
      <c r="C6" s="74"/>
      <c r="E6" s="19" t="str">
        <f t="shared" si="1"/>
        <v>0000  LANDETAlle stillingerover 50% til 60%</v>
      </c>
      <c r="F6" s="24" t="s">
        <v>2</v>
      </c>
      <c r="G6" s="4">
        <f>VLOOKUP($E6,DATA_Stillinger!$A$3:$J$178,G$1,FALSE)</f>
        <v>16696</v>
      </c>
      <c r="H6" s="4">
        <f>VLOOKUP($E6,DATA_Stillinger!$A$3:$J$178,H$1,FALSE)</f>
        <v>16844</v>
      </c>
      <c r="I6" s="4">
        <f>VLOOKUP($E6,DATA_Stillinger!$A$3:$J$178,I$1,FALSE)</f>
        <v>16803</v>
      </c>
      <c r="J6" s="4">
        <f>VLOOKUP($E6,DATA_Stillinger!$A$3:$J$178,J$1,FALSE)</f>
        <v>17036</v>
      </c>
      <c r="K6" s="4">
        <f>VLOOKUP($E6,DATA_Stillinger!$A$3:$J$178,K$1,FALSE)</f>
        <v>16882</v>
      </c>
      <c r="L6" s="25">
        <f>VLOOKUP($E6,DATA_Stillinger!$A$3:$J$178,L$1,FALSE)</f>
        <v>17475</v>
      </c>
    </row>
    <row r="7" spans="1:12" x14ac:dyDescent="0.25">
      <c r="A7" s="33">
        <v>6</v>
      </c>
      <c r="B7" s="34" t="s">
        <v>106</v>
      </c>
      <c r="C7" s="74"/>
      <c r="E7" s="19" t="str">
        <f t="shared" si="1"/>
        <v>0000  LANDETAlle stillingerover 60% til 70%</v>
      </c>
      <c r="F7" s="24" t="s">
        <v>3</v>
      </c>
      <c r="G7" s="4">
        <f>VLOOKUP($E7,DATA_Stillinger!$A$3:$J$178,G$1,FALSE)</f>
        <v>13866</v>
      </c>
      <c r="H7" s="4">
        <f>VLOOKUP($E7,DATA_Stillinger!$A$3:$J$178,H$1,FALSE)</f>
        <v>14231</v>
      </c>
      <c r="I7" s="4">
        <f>VLOOKUP($E7,DATA_Stillinger!$A$3:$J$178,I$1,FALSE)</f>
        <v>14681</v>
      </c>
      <c r="J7" s="4">
        <f>VLOOKUP($E7,DATA_Stillinger!$A$3:$J$178,J$1,FALSE)</f>
        <v>15227</v>
      </c>
      <c r="K7" s="4">
        <f>VLOOKUP($E7,DATA_Stillinger!$A$3:$J$178,K$1,FALSE)</f>
        <v>15383</v>
      </c>
      <c r="L7" s="25">
        <f>VLOOKUP($E7,DATA_Stillinger!$A$3:$J$178,L$1,FALSE)</f>
        <v>15743</v>
      </c>
    </row>
    <row r="8" spans="1:12" x14ac:dyDescent="0.25">
      <c r="A8" s="33">
        <v>7</v>
      </c>
      <c r="B8" s="34" t="s">
        <v>107</v>
      </c>
      <c r="C8" s="74"/>
      <c r="E8" s="19" t="str">
        <f t="shared" si="1"/>
        <v>0000  LANDETAlle stillingerover 70 til 80%</v>
      </c>
      <c r="F8" s="24" t="s">
        <v>4</v>
      </c>
      <c r="G8" s="4">
        <f>VLOOKUP($E8,DATA_Stillinger!$A$3:$J$178,G$1,FALSE)</f>
        <v>27660</v>
      </c>
      <c r="H8" s="4">
        <f>VLOOKUP($E8,DATA_Stillinger!$A$3:$J$178,H$1,FALSE)</f>
        <v>28238</v>
      </c>
      <c r="I8" s="4">
        <f>VLOOKUP($E8,DATA_Stillinger!$A$3:$J$178,I$1,FALSE)</f>
        <v>28333</v>
      </c>
      <c r="J8" s="4">
        <f>VLOOKUP($E8,DATA_Stillinger!$A$3:$J$178,J$1,FALSE)</f>
        <v>28263</v>
      </c>
      <c r="K8" s="4">
        <f>VLOOKUP($E8,DATA_Stillinger!$A$3:$J$178,K$1,FALSE)</f>
        <v>28291</v>
      </c>
      <c r="L8" s="25">
        <f>VLOOKUP($E8,DATA_Stillinger!$A$3:$J$178,L$1,FALSE)</f>
        <v>28860</v>
      </c>
    </row>
    <row r="9" spans="1:12" x14ac:dyDescent="0.25">
      <c r="A9" s="33">
        <v>8</v>
      </c>
      <c r="B9" s="34" t="s">
        <v>108</v>
      </c>
      <c r="C9" s="74"/>
      <c r="E9" s="19" t="str">
        <f t="shared" si="1"/>
        <v>0000  LANDETAlle stillingerover 80% under 100%</v>
      </c>
      <c r="F9" s="24" t="s">
        <v>5</v>
      </c>
      <c r="G9" s="4">
        <f>VLOOKUP($E9,DATA_Stillinger!$A$3:$J$178,G$1,FALSE)</f>
        <v>15470</v>
      </c>
      <c r="H9" s="4">
        <f>VLOOKUP($E9,DATA_Stillinger!$A$3:$J$178,H$1,FALSE)</f>
        <v>16672</v>
      </c>
      <c r="I9" s="4">
        <f>VLOOKUP($E9,DATA_Stillinger!$A$3:$J$178,I$1,FALSE)</f>
        <v>17656</v>
      </c>
      <c r="J9" s="4">
        <f>VLOOKUP($E9,DATA_Stillinger!$A$3:$J$178,J$1,FALSE)</f>
        <v>18096</v>
      </c>
      <c r="K9" s="4">
        <f>VLOOKUP($E9,DATA_Stillinger!$A$3:$J$178,K$1,FALSE)</f>
        <v>18642</v>
      </c>
      <c r="L9" s="25">
        <f>VLOOKUP($E9,DATA_Stillinger!$A$3:$J$178,L$1,FALSE)</f>
        <v>19306</v>
      </c>
    </row>
    <row r="10" spans="1:12" ht="15.75" thickBot="1" x14ac:dyDescent="0.3">
      <c r="A10" s="33">
        <v>9</v>
      </c>
      <c r="B10" s="34" t="s">
        <v>109</v>
      </c>
      <c r="C10" s="74"/>
      <c r="E10" s="27" t="str">
        <f t="shared" si="1"/>
        <v>0000  LANDETAlle stillinger100% eller mer</v>
      </c>
      <c r="F10" s="28" t="s">
        <v>6</v>
      </c>
      <c r="G10" s="20">
        <f>VLOOKUP($E10,DATA_Stillinger!$A$3:$J$178,G$1,FALSE)</f>
        <v>57029</v>
      </c>
      <c r="H10" s="20">
        <f>VLOOKUP($E10,DATA_Stillinger!$A$3:$J$178,H$1,FALSE)</f>
        <v>58409</v>
      </c>
      <c r="I10" s="20">
        <f>VLOOKUP($E10,DATA_Stillinger!$A$3:$J$178,I$1,FALSE)</f>
        <v>60260</v>
      </c>
      <c r="J10" s="20">
        <f>VLOOKUP($E10,DATA_Stillinger!$A$3:$J$178,J$1,FALSE)</f>
        <v>62047</v>
      </c>
      <c r="K10" s="20">
        <f>VLOOKUP($E10,DATA_Stillinger!$A$3:$J$178,K$1,FALSE)</f>
        <v>64024</v>
      </c>
      <c r="L10" s="29">
        <f>VLOOKUP($E10,DATA_Stillinger!$A$3:$J$178,L$1,FALSE)</f>
        <v>66781</v>
      </c>
    </row>
    <row r="11" spans="1:12" ht="15.75" thickBot="1" x14ac:dyDescent="0.3">
      <c r="A11" s="33"/>
      <c r="B11" s="34"/>
      <c r="C11" s="74"/>
    </row>
    <row r="12" spans="1:12" x14ac:dyDescent="0.25">
      <c r="B12" s="34"/>
      <c r="E12" s="37" t="s">
        <v>40</v>
      </c>
      <c r="F12" s="15"/>
      <c r="G12" s="15">
        <v>5</v>
      </c>
      <c r="H12" s="15">
        <v>6</v>
      </c>
      <c r="I12" s="15">
        <v>7</v>
      </c>
      <c r="J12" s="15">
        <v>8</v>
      </c>
      <c r="K12" s="15">
        <v>9</v>
      </c>
      <c r="L12" s="22">
        <v>10</v>
      </c>
    </row>
    <row r="13" spans="1:12" x14ac:dyDescent="0.25">
      <c r="E13" s="38" t="s">
        <v>29</v>
      </c>
      <c r="F13" s="5" t="s">
        <v>30</v>
      </c>
      <c r="G13" s="5">
        <f>G2</f>
        <v>2011</v>
      </c>
      <c r="H13" s="5">
        <f t="shared" ref="H13:L13" si="2">H2</f>
        <v>2012</v>
      </c>
      <c r="I13" s="5">
        <f t="shared" si="2"/>
        <v>2013</v>
      </c>
      <c r="J13" s="5">
        <f t="shared" si="2"/>
        <v>2014</v>
      </c>
      <c r="K13" s="5">
        <f t="shared" si="2"/>
        <v>2015</v>
      </c>
      <c r="L13" s="23">
        <f t="shared" si="2"/>
        <v>2016</v>
      </c>
    </row>
    <row r="14" spans="1:12" x14ac:dyDescent="0.25">
      <c r="A14" s="2">
        <v>1</v>
      </c>
      <c r="E14" s="19" t="str">
        <f>$A$15&amp;$A$22&amp;F14</f>
        <v>0000  LANDETAlle stillinger0% til 20%</v>
      </c>
      <c r="F14" s="4" t="s">
        <v>64</v>
      </c>
      <c r="G14" s="101">
        <f>IFERROR(VLOOKUP($E14,DATA_Stillinger!$K$3:$T$178,G$12,FALSE),0)</f>
        <v>0.46682013999999999</v>
      </c>
      <c r="H14" s="101">
        <f>IFERROR(VLOOKUP($E14,DATA_Stillinger!$K$3:$T$178,H$12,FALSE),0)</f>
        <v>0.37538671099999998</v>
      </c>
      <c r="I14" s="101">
        <f>IFERROR(VLOOKUP($E14,DATA_Stillinger!$K$3:$T$178,I$12,FALSE),0)</f>
        <v>0.38503557900000002</v>
      </c>
      <c r="J14" s="101">
        <f>IFERROR(VLOOKUP($E14,DATA_Stillinger!$K$3:$T$178,J$12,FALSE),0)</f>
        <v>0.62684558300000004</v>
      </c>
      <c r="K14" s="101">
        <f>IFERROR(VLOOKUP($E14,DATA_Stillinger!$K$3:$T$178,K$12,FALSE),0)</f>
        <v>0.53376826700000002</v>
      </c>
      <c r="L14" s="102">
        <f>IFERROR(VLOOKUP($E14,DATA_Stillinger!$K$3:$T$178,L$12,FALSE),0)</f>
        <v>0.50548039899999997</v>
      </c>
    </row>
    <row r="15" spans="1:12" x14ac:dyDescent="0.25">
      <c r="A15" s="2" t="str">
        <f>VLOOKUP(A14,A2:B10,2,FALSE)</f>
        <v>0000  LANDET</v>
      </c>
      <c r="E15" s="19" t="str">
        <f>$A$15&amp;$A$22&amp;F15</f>
        <v>0000  LANDETAlle stillingerover 20% til 40%</v>
      </c>
      <c r="F15" s="24" t="s">
        <v>60</v>
      </c>
      <c r="G15" s="101">
        <f>IFERROR(VLOOKUP($E15,DATA_Stillinger!$K$3:$T$178,G$12,FALSE),0)</f>
        <v>0.283860628</v>
      </c>
      <c r="H15" s="101">
        <f>IFERROR(VLOOKUP($E15,DATA_Stillinger!$K$3:$T$178,H$12,FALSE),0)</f>
        <v>0.22994540599999999</v>
      </c>
      <c r="I15" s="101">
        <f>IFERROR(VLOOKUP($E15,DATA_Stillinger!$K$3:$T$178,I$12,FALSE),0)</f>
        <v>0.23405142100000001</v>
      </c>
      <c r="J15" s="101">
        <f>IFERROR(VLOOKUP($E15,DATA_Stillinger!$K$3:$T$178,J$12,FALSE),0)</f>
        <v>0.31458784000000001</v>
      </c>
      <c r="K15" s="101">
        <f>IFERROR(VLOOKUP($E15,DATA_Stillinger!$K$3:$T$178,K$12,FALSE),0)</f>
        <v>0.29185393599999998</v>
      </c>
      <c r="L15" s="102">
        <f>IFERROR(VLOOKUP($E15,DATA_Stillinger!$K$3:$T$178,L$12,FALSE),0)</f>
        <v>0.27194161900000002</v>
      </c>
    </row>
    <row r="16" spans="1:12" x14ac:dyDescent="0.25">
      <c r="E16" s="19" t="str">
        <f t="shared" ref="E16:E21" si="3">$A$15&amp;$A$22&amp;F16</f>
        <v>0000  LANDETAlle stillingerover 40% til 50%</v>
      </c>
      <c r="F16" s="24" t="s">
        <v>1</v>
      </c>
      <c r="G16" s="101">
        <f>IFERROR(VLOOKUP($E16,DATA_Stillinger!$K$3:$T$178,G$12,FALSE),0)</f>
        <v>0.19040809</v>
      </c>
      <c r="H16" s="101">
        <f>IFERROR(VLOOKUP($E16,DATA_Stillinger!$K$3:$T$178,H$12,FALSE),0)</f>
        <v>0.178116687</v>
      </c>
      <c r="I16" s="101">
        <f>IFERROR(VLOOKUP($E16,DATA_Stillinger!$K$3:$T$178,I$12,FALSE),0)</f>
        <v>0.17340035200000001</v>
      </c>
      <c r="J16" s="101">
        <f>IFERROR(VLOOKUP($E16,DATA_Stillinger!$K$3:$T$178,J$12,FALSE),0)</f>
        <v>0.18120570899999999</v>
      </c>
      <c r="K16" s="101">
        <f>IFERROR(VLOOKUP($E16,DATA_Stillinger!$K$3:$T$178,K$12,FALSE),0)</f>
        <v>0.17075764199999999</v>
      </c>
      <c r="L16" s="102">
        <f>IFERROR(VLOOKUP($E16,DATA_Stillinger!$K$3:$T$178,L$12,FALSE),0)</f>
        <v>0.157520985</v>
      </c>
    </row>
    <row r="17" spans="1:20" x14ac:dyDescent="0.25">
      <c r="A17" s="3" t="s">
        <v>63</v>
      </c>
      <c r="B17" s="3" t="s">
        <v>20</v>
      </c>
      <c r="E17" s="19" t="str">
        <f t="shared" si="3"/>
        <v>0000  LANDETAlle stillingerover 50% til 60%</v>
      </c>
      <c r="F17" s="24" t="s">
        <v>2</v>
      </c>
      <c r="G17" s="101">
        <f>IFERROR(VLOOKUP($E17,DATA_Stillinger!$K$3:$T$178,G$12,FALSE),0)</f>
        <v>0.20065988900000001</v>
      </c>
      <c r="H17" s="101">
        <f>IFERROR(VLOOKUP($E17,DATA_Stillinger!$K$3:$T$178,H$12,FALSE),0)</f>
        <v>0.19018159000000001</v>
      </c>
      <c r="I17" s="101">
        <f>IFERROR(VLOOKUP($E17,DATA_Stillinger!$K$3:$T$178,I$12,FALSE),0)</f>
        <v>0.19035285699999999</v>
      </c>
      <c r="J17" s="101">
        <f>IFERROR(VLOOKUP($E17,DATA_Stillinger!$K$3:$T$178,J$12,FALSE),0)</f>
        <v>0.199012149</v>
      </c>
      <c r="K17" s="101">
        <f>IFERROR(VLOOKUP($E17,DATA_Stillinger!$K$3:$T$178,K$12,FALSE),0)</f>
        <v>0.18763929700000001</v>
      </c>
      <c r="L17" s="102">
        <f>IFERROR(VLOOKUP($E17,DATA_Stillinger!$K$3:$T$178,L$12,FALSE),0)</f>
        <v>0.180937292</v>
      </c>
    </row>
    <row r="18" spans="1:20" x14ac:dyDescent="0.25">
      <c r="A18" s="33">
        <v>1</v>
      </c>
      <c r="B18" s="34" t="s">
        <v>31</v>
      </c>
      <c r="E18" s="19" t="str">
        <f t="shared" si="3"/>
        <v>0000  LANDETAlle stillingerover 60% til 70%</v>
      </c>
      <c r="F18" s="24" t="s">
        <v>3</v>
      </c>
      <c r="G18" s="101">
        <f>IFERROR(VLOOKUP($E18,DATA_Stillinger!$K$3:$T$178,G$12,FALSE),0)</f>
        <v>0.209920777</v>
      </c>
      <c r="H18" s="101">
        <f>IFERROR(VLOOKUP($E18,DATA_Stillinger!$K$3:$T$178,H$12,FALSE),0)</f>
        <v>0.202889134</v>
      </c>
      <c r="I18" s="101">
        <f>IFERROR(VLOOKUP($E18,DATA_Stillinger!$K$3:$T$178,I$12,FALSE),0)</f>
        <v>0.20273046</v>
      </c>
      <c r="J18" s="101">
        <f>IFERROR(VLOOKUP($E18,DATA_Stillinger!$K$3:$T$178,J$12,FALSE),0)</f>
        <v>0.20924311800000001</v>
      </c>
      <c r="K18" s="101">
        <f>IFERROR(VLOOKUP($E18,DATA_Stillinger!$K$3:$T$178,K$12,FALSE),0)</f>
        <v>0.207010202</v>
      </c>
      <c r="L18" s="102">
        <f>IFERROR(VLOOKUP($E18,DATA_Stillinger!$K$3:$T$178,L$12,FALSE),0)</f>
        <v>0.199158419</v>
      </c>
    </row>
    <row r="19" spans="1:20" x14ac:dyDescent="0.25">
      <c r="A19" s="33">
        <v>2</v>
      </c>
      <c r="B19" s="34" t="s">
        <v>62</v>
      </c>
      <c r="E19" s="19" t="str">
        <f t="shared" si="3"/>
        <v>0000  LANDETAlle stillingerover 70 til 80%</v>
      </c>
      <c r="F19" s="24" t="s">
        <v>4</v>
      </c>
      <c r="G19" s="101">
        <f>IFERROR(VLOOKUP($E19,DATA_Stillinger!$K$3:$T$178,G$12,FALSE),0)</f>
        <v>0.15331672499999999</v>
      </c>
      <c r="H19" s="101">
        <f>IFERROR(VLOOKUP($E19,DATA_Stillinger!$K$3:$T$178,H$12,FALSE),0)</f>
        <v>0.15013971200000001</v>
      </c>
      <c r="I19" s="101">
        <f>IFERROR(VLOOKUP($E19,DATA_Stillinger!$K$3:$T$178,I$12,FALSE),0)</f>
        <v>0.14832722500000001</v>
      </c>
      <c r="J19" s="101">
        <f>IFERROR(VLOOKUP($E19,DATA_Stillinger!$K$3:$T$178,J$12,FALSE),0)</f>
        <v>0.15328072500000001</v>
      </c>
      <c r="K19" s="101">
        <f>IFERROR(VLOOKUP($E19,DATA_Stillinger!$K$3:$T$178,K$12,FALSE),0)</f>
        <v>0.14973729599999999</v>
      </c>
      <c r="L19" s="102">
        <f>IFERROR(VLOOKUP($E19,DATA_Stillinger!$K$3:$T$178,L$12,FALSE),0)</f>
        <v>0.14578543999999999</v>
      </c>
    </row>
    <row r="20" spans="1:20" x14ac:dyDescent="0.25">
      <c r="E20" s="19" t="str">
        <f t="shared" si="3"/>
        <v>0000  LANDETAlle stillingerover 80% under 100%</v>
      </c>
      <c r="F20" s="24" t="s">
        <v>5</v>
      </c>
      <c r="G20" s="101">
        <f>IFERROR(VLOOKUP($E20,DATA_Stillinger!$K$3:$T$178,G$12,FALSE),0)</f>
        <v>0.154162254</v>
      </c>
      <c r="H20" s="101">
        <f>IFERROR(VLOOKUP($E20,DATA_Stillinger!$K$3:$T$178,H$12,FALSE),0)</f>
        <v>0.151130925</v>
      </c>
      <c r="I20" s="101">
        <f>IFERROR(VLOOKUP($E20,DATA_Stillinger!$K$3:$T$178,I$12,FALSE),0)</f>
        <v>0.15038194999999999</v>
      </c>
      <c r="J20" s="101">
        <f>IFERROR(VLOOKUP($E20,DATA_Stillinger!$K$3:$T$178,J$12,FALSE),0)</f>
        <v>0.15892314599999999</v>
      </c>
      <c r="K20" s="101">
        <f>IFERROR(VLOOKUP($E20,DATA_Stillinger!$K$3:$T$178,K$12,FALSE),0)</f>
        <v>0.156088849</v>
      </c>
      <c r="L20" s="102">
        <f>IFERROR(VLOOKUP($E20,DATA_Stillinger!$K$3:$T$178,L$12,FALSE),0)</f>
        <v>0.15463647599999999</v>
      </c>
    </row>
    <row r="21" spans="1:20" ht="15.75" thickBot="1" x14ac:dyDescent="0.3">
      <c r="A21" s="2">
        <v>1</v>
      </c>
      <c r="E21" s="27" t="str">
        <f t="shared" si="3"/>
        <v>0000  LANDETAlle stillinger100% eller mer</v>
      </c>
      <c r="F21" s="28" t="s">
        <v>6</v>
      </c>
      <c r="G21" s="103">
        <f>IFERROR(VLOOKUP($E21,DATA_Stillinger!$K$3:$T$178,G$12,FALSE),0)</f>
        <v>6.2927034000000007E-2</v>
      </c>
      <c r="H21" s="103">
        <f>IFERROR(VLOOKUP($E21,DATA_Stillinger!$K$3:$T$178,H$12,FALSE),0)</f>
        <v>6.3213892999999993E-2</v>
      </c>
      <c r="I21" s="103">
        <f>IFERROR(VLOOKUP($E21,DATA_Stillinger!$K$3:$T$178,I$12,FALSE),0)</f>
        <v>6.2709711000000001E-2</v>
      </c>
      <c r="J21" s="103">
        <f>IFERROR(VLOOKUP($E21,DATA_Stillinger!$K$3:$T$178,J$12,FALSE),0)</f>
        <v>6.2633289999999994E-2</v>
      </c>
      <c r="K21" s="103">
        <f>IFERROR(VLOOKUP($E21,DATA_Stillinger!$K$3:$T$178,K$12,FALSE),0)</f>
        <v>5.9962717999999998E-2</v>
      </c>
      <c r="L21" s="104">
        <f>IFERROR(VLOOKUP($E21,DATA_Stillinger!$K$3:$T$178,L$12,FALSE),0)</f>
        <v>6.1707243000000002E-2</v>
      </c>
    </row>
    <row r="22" spans="1:20" ht="15.75" thickBot="1" x14ac:dyDescent="0.3">
      <c r="A22" s="2" t="str">
        <f>VLOOKUP(A21,A18:B19,2,FALSE)</f>
        <v>Alle stillinger</v>
      </c>
    </row>
    <row r="23" spans="1:20" x14ac:dyDescent="0.25">
      <c r="E23" s="37" t="s">
        <v>45</v>
      </c>
      <c r="F23" s="15"/>
      <c r="G23" s="15">
        <v>5</v>
      </c>
      <c r="H23" s="15">
        <v>6</v>
      </c>
      <c r="I23" s="15">
        <v>7</v>
      </c>
      <c r="J23" s="15">
        <v>8</v>
      </c>
      <c r="K23" s="15">
        <v>9</v>
      </c>
      <c r="L23" s="22">
        <v>10</v>
      </c>
    </row>
    <row r="24" spans="1:20" x14ac:dyDescent="0.25">
      <c r="E24" s="38" t="s">
        <v>29</v>
      </c>
      <c r="F24" s="5" t="s">
        <v>30</v>
      </c>
      <c r="G24" s="5">
        <f>G2</f>
        <v>2011</v>
      </c>
      <c r="H24" s="5">
        <f t="shared" ref="H24:L24" si="4">H2</f>
        <v>2012</v>
      </c>
      <c r="I24" s="5">
        <f t="shared" si="4"/>
        <v>2013</v>
      </c>
      <c r="J24" s="5">
        <f t="shared" si="4"/>
        <v>2014</v>
      </c>
      <c r="K24" s="5">
        <f t="shared" si="4"/>
        <v>2015</v>
      </c>
      <c r="L24" s="23">
        <f t="shared" si="4"/>
        <v>2016</v>
      </c>
    </row>
    <row r="25" spans="1:20" x14ac:dyDescent="0.25">
      <c r="E25" s="19" t="str">
        <f>$A$15&amp;$A$22&amp;F25</f>
        <v>0000  LANDETAlle stillinger0% til 20%</v>
      </c>
      <c r="F25" s="4" t="s">
        <v>64</v>
      </c>
      <c r="G25" s="4">
        <f>IFERROR(VLOOKUP($E25,DATA_Stillinger!$V$3:$AE$178,G$23,FALSE),0)</f>
        <v>21375</v>
      </c>
      <c r="H25" s="4">
        <f>IFERROR(VLOOKUP($E25,DATA_Stillinger!$V$3:$AE$178,H$23,FALSE),0)</f>
        <v>23383</v>
      </c>
      <c r="I25" s="4">
        <f>IFERROR(VLOOKUP($E25,DATA_Stillinger!$V$3:$AE$178,I$23,FALSE),0)</f>
        <v>24540</v>
      </c>
      <c r="J25" s="4">
        <f>IFERROR(VLOOKUP($E25,DATA_Stillinger!$V$3:$AE$178,J$23,FALSE),0)</f>
        <v>24002</v>
      </c>
      <c r="K25" s="4">
        <f>IFERROR(VLOOKUP($E25,DATA_Stillinger!$V$3:$AE$178,K$23,FALSE),0)</f>
        <v>27624</v>
      </c>
      <c r="L25" s="25">
        <f>IFERROR(VLOOKUP($E25,DATA_Stillinger!$V$3:$AE$178,L$23,FALSE),0)</f>
        <v>29646</v>
      </c>
    </row>
    <row r="26" spans="1:20" x14ac:dyDescent="0.25">
      <c r="E26" s="19" t="str">
        <f t="shared" ref="E26:E32" si="5">$A$15&amp;$A$22&amp;F26</f>
        <v>0000  LANDETAlle stillingerover 20% til 40%</v>
      </c>
      <c r="F26" s="24" t="s">
        <v>60</v>
      </c>
      <c r="G26" s="4">
        <f>IFERROR(VLOOKUP($E26,DATA_Stillinger!$V$3:$AE$178,G$23,FALSE),0)</f>
        <v>22751</v>
      </c>
      <c r="H26" s="4">
        <f>IFERROR(VLOOKUP($E26,DATA_Stillinger!$V$3:$AE$178,H$23,FALSE),0)</f>
        <v>24286</v>
      </c>
      <c r="I26" s="4">
        <f>IFERROR(VLOOKUP($E26,DATA_Stillinger!$V$3:$AE$178,I$23,FALSE),0)</f>
        <v>25155</v>
      </c>
      <c r="J26" s="4">
        <f>IFERROR(VLOOKUP($E26,DATA_Stillinger!$V$3:$AE$178,J$23,FALSE),0)</f>
        <v>25513</v>
      </c>
      <c r="K26" s="4">
        <f>IFERROR(VLOOKUP($E26,DATA_Stillinger!$V$3:$AE$178,K$23,FALSE),0)</f>
        <v>27107</v>
      </c>
      <c r="L26" s="25">
        <f>IFERROR(VLOOKUP($E26,DATA_Stillinger!$V$3:$AE$178,L$23,FALSE),0)</f>
        <v>28416</v>
      </c>
    </row>
    <row r="27" spans="1:20" x14ac:dyDescent="0.25">
      <c r="E27" s="19" t="str">
        <f t="shared" si="5"/>
        <v>0000  LANDETAlle stillingerover 40% til 50%</v>
      </c>
      <c r="F27" s="24" t="s">
        <v>1</v>
      </c>
      <c r="G27" s="4">
        <f>IFERROR(VLOOKUP($E27,DATA_Stillinger!$V$3:$AE$178,G$23,FALSE),0)</f>
        <v>23059</v>
      </c>
      <c r="H27" s="4">
        <f>IFERROR(VLOOKUP($E27,DATA_Stillinger!$V$3:$AE$178,H$23,FALSE),0)</f>
        <v>23009</v>
      </c>
      <c r="I27" s="4">
        <f>IFERROR(VLOOKUP($E27,DATA_Stillinger!$V$3:$AE$178,I$23,FALSE),0)</f>
        <v>23512</v>
      </c>
      <c r="J27" s="4">
        <f>IFERROR(VLOOKUP($E27,DATA_Stillinger!$V$3:$AE$178,J$23,FALSE),0)</f>
        <v>23510</v>
      </c>
      <c r="K27" s="4">
        <f>IFERROR(VLOOKUP($E27,DATA_Stillinger!$V$3:$AE$178,K$23,FALSE),0)</f>
        <v>23242</v>
      </c>
      <c r="L27" s="25">
        <f>IFERROR(VLOOKUP($E27,DATA_Stillinger!$V$3:$AE$178,L$23,FALSE),0)</f>
        <v>23984</v>
      </c>
    </row>
    <row r="28" spans="1:20" x14ac:dyDescent="0.25">
      <c r="E28" s="19" t="str">
        <f t="shared" si="5"/>
        <v>0000  LANDETAlle stillingerover 50% til 60%</v>
      </c>
      <c r="F28" s="24" t="s">
        <v>2</v>
      </c>
      <c r="G28" s="4">
        <f>IFERROR(VLOOKUP($E28,DATA_Stillinger!$V$3:$AE$178,G$23,FALSE),0)</f>
        <v>16853</v>
      </c>
      <c r="H28" s="4">
        <f>IFERROR(VLOOKUP($E28,DATA_Stillinger!$V$3:$AE$178,H$23,FALSE),0)</f>
        <v>16975</v>
      </c>
      <c r="I28" s="4">
        <f>IFERROR(VLOOKUP($E28,DATA_Stillinger!$V$3:$AE$178,I$23,FALSE),0)</f>
        <v>17259</v>
      </c>
      <c r="J28" s="4">
        <f>IFERROR(VLOOKUP($E28,DATA_Stillinger!$V$3:$AE$178,J$23,FALSE),0)</f>
        <v>17284</v>
      </c>
      <c r="K28" s="4">
        <f>IFERROR(VLOOKUP($E28,DATA_Stillinger!$V$3:$AE$178,K$23,FALSE),0)</f>
        <v>17190</v>
      </c>
      <c r="L28" s="25">
        <f>IFERROR(VLOOKUP($E28,DATA_Stillinger!$V$3:$AE$178,L$23,FALSE),0)</f>
        <v>17672</v>
      </c>
    </row>
    <row r="29" spans="1:20" x14ac:dyDescent="0.25">
      <c r="E29" s="19" t="str">
        <f t="shared" si="5"/>
        <v>0000  LANDETAlle stillingerover 60% til 70%</v>
      </c>
      <c r="F29" s="24" t="s">
        <v>3</v>
      </c>
      <c r="G29" s="4">
        <f>IFERROR(VLOOKUP($E29,DATA_Stillinger!$V$3:$AE$178,G$23,FALSE),0)</f>
        <v>14689</v>
      </c>
      <c r="H29" s="4">
        <f>IFERROR(VLOOKUP($E29,DATA_Stillinger!$V$3:$AE$178,H$23,FALSE),0)</f>
        <v>14911</v>
      </c>
      <c r="I29" s="4">
        <f>IFERROR(VLOOKUP($E29,DATA_Stillinger!$V$3:$AE$178,I$23,FALSE),0)</f>
        <v>15456</v>
      </c>
      <c r="J29" s="4">
        <f>IFERROR(VLOOKUP($E29,DATA_Stillinger!$V$3:$AE$178,J$23,FALSE),0)</f>
        <v>15844</v>
      </c>
      <c r="K29" s="4">
        <f>IFERROR(VLOOKUP($E29,DATA_Stillinger!$V$3:$AE$178,K$23,FALSE),0)</f>
        <v>15578</v>
      </c>
      <c r="L29" s="25">
        <f>IFERROR(VLOOKUP($E29,DATA_Stillinger!$V$3:$AE$178,L$23,FALSE),0)</f>
        <v>16007</v>
      </c>
      <c r="N29" s="35" t="s">
        <v>65</v>
      </c>
      <c r="O29" s="36">
        <f t="shared" ref="O29:T30" si="6">SUM(G3:G10)</f>
        <v>214750</v>
      </c>
      <c r="P29" s="36">
        <f t="shared" si="6"/>
        <v>221754</v>
      </c>
      <c r="Q29" s="36">
        <f t="shared" si="6"/>
        <v>227841</v>
      </c>
      <c r="R29" s="36">
        <f t="shared" si="6"/>
        <v>230071</v>
      </c>
      <c r="S29" s="36">
        <f t="shared" si="6"/>
        <v>236640</v>
      </c>
      <c r="T29" s="36">
        <f t="shared" si="6"/>
        <v>245152</v>
      </c>
    </row>
    <row r="30" spans="1:20" x14ac:dyDescent="0.25">
      <c r="E30" s="19" t="str">
        <f t="shared" si="5"/>
        <v>0000  LANDETAlle stillingerover 70 til 80%</v>
      </c>
      <c r="F30" s="24" t="s">
        <v>4</v>
      </c>
      <c r="G30" s="4">
        <f>IFERROR(VLOOKUP($E30,DATA_Stillinger!$V$3:$AE$178,G$23,FALSE),0)</f>
        <v>26311</v>
      </c>
      <c r="H30" s="4">
        <f>IFERROR(VLOOKUP($E30,DATA_Stillinger!$V$3:$AE$178,H$23,FALSE),0)</f>
        <v>27067</v>
      </c>
      <c r="I30" s="4">
        <f>IFERROR(VLOOKUP($E30,DATA_Stillinger!$V$3:$AE$178,I$23,FALSE),0)</f>
        <v>27304</v>
      </c>
      <c r="J30" s="4">
        <f>IFERROR(VLOOKUP($E30,DATA_Stillinger!$V$3:$AE$178,J$23,FALSE),0)</f>
        <v>27579</v>
      </c>
      <c r="K30" s="4">
        <f>IFERROR(VLOOKUP($E30,DATA_Stillinger!$V$3:$AE$178,K$23,FALSE),0)</f>
        <v>27320</v>
      </c>
      <c r="L30" s="25">
        <f>IFERROR(VLOOKUP($E30,DATA_Stillinger!$V$3:$AE$178,L$23,FALSE),0)</f>
        <v>27491</v>
      </c>
      <c r="N30" s="35" t="s">
        <v>65</v>
      </c>
      <c r="O30" s="36">
        <f t="shared" si="6"/>
        <v>184140</v>
      </c>
      <c r="P30" s="36">
        <f t="shared" si="6"/>
        <v>188420</v>
      </c>
      <c r="Q30" s="36">
        <f t="shared" si="6"/>
        <v>192755</v>
      </c>
      <c r="R30" s="36">
        <f t="shared" si="6"/>
        <v>195153</v>
      </c>
      <c r="S30" s="36">
        <f t="shared" si="6"/>
        <v>198831</v>
      </c>
      <c r="T30" s="36">
        <f t="shared" si="6"/>
        <v>205296</v>
      </c>
    </row>
    <row r="31" spans="1:20" x14ac:dyDescent="0.25">
      <c r="E31" s="19" t="str">
        <f t="shared" si="5"/>
        <v>0000  LANDETAlle stillingerover 80% under 100%</v>
      </c>
      <c r="F31" s="24" t="s">
        <v>5</v>
      </c>
      <c r="G31" s="4">
        <f>IFERROR(VLOOKUP($E31,DATA_Stillinger!$V$3:$AE$178,G$23,FALSE),0)</f>
        <v>26906</v>
      </c>
      <c r="H31" s="4">
        <f>IFERROR(VLOOKUP($E31,DATA_Stillinger!$V$3:$AE$178,H$23,FALSE),0)</f>
        <v>28007</v>
      </c>
      <c r="I31" s="4">
        <f>IFERROR(VLOOKUP($E31,DATA_Stillinger!$V$3:$AE$178,I$23,FALSE),0)</f>
        <v>28913</v>
      </c>
      <c r="J31" s="4">
        <f>IFERROR(VLOOKUP($E31,DATA_Stillinger!$V$3:$AE$178,J$23,FALSE),0)</f>
        <v>29358</v>
      </c>
      <c r="K31" s="4">
        <f>IFERROR(VLOOKUP($E31,DATA_Stillinger!$V$3:$AE$178,K$23,FALSE),0)</f>
        <v>29851</v>
      </c>
      <c r="L31" s="25">
        <f>IFERROR(VLOOKUP($E31,DATA_Stillinger!$V$3:$AE$178,L$23,FALSE),0)</f>
        <v>30455</v>
      </c>
      <c r="N31" s="35" t="s">
        <v>65</v>
      </c>
      <c r="O31" s="36">
        <f t="shared" ref="O31:T31" si="7">SUM(G26:G33)</f>
        <v>193375</v>
      </c>
      <c r="P31" s="36">
        <f t="shared" si="7"/>
        <v>198371</v>
      </c>
      <c r="Q31" s="36">
        <f t="shared" si="7"/>
        <v>203301</v>
      </c>
      <c r="R31" s="36">
        <f t="shared" si="7"/>
        <v>206069</v>
      </c>
      <c r="S31" s="36">
        <f t="shared" si="7"/>
        <v>209016</v>
      </c>
      <c r="T31" s="36">
        <f t="shared" si="7"/>
        <v>215506</v>
      </c>
    </row>
    <row r="32" spans="1:20" ht="15.75" thickBot="1" x14ac:dyDescent="0.3">
      <c r="E32" s="27" t="str">
        <f t="shared" si="5"/>
        <v>0000  LANDETAlle stillinger100% eller mer</v>
      </c>
      <c r="F32" s="28" t="s">
        <v>6</v>
      </c>
      <c r="G32" s="20">
        <f>IFERROR(VLOOKUP($E32,DATA_Stillinger!$V$3:$AE$178,G$23,FALSE),0)</f>
        <v>62806</v>
      </c>
      <c r="H32" s="20">
        <f>IFERROR(VLOOKUP($E32,DATA_Stillinger!$V$3:$AE$178,H$23,FALSE),0)</f>
        <v>64116</v>
      </c>
      <c r="I32" s="20">
        <f>IFERROR(VLOOKUP($E32,DATA_Stillinger!$V$3:$AE$178,I$23,FALSE),0)</f>
        <v>65702</v>
      </c>
      <c r="J32" s="20">
        <f>IFERROR(VLOOKUP($E32,DATA_Stillinger!$V$3:$AE$178,J$23,FALSE),0)</f>
        <v>66981</v>
      </c>
      <c r="K32" s="20">
        <f>IFERROR(VLOOKUP($E32,DATA_Stillinger!$V$3:$AE$178,K$23,FALSE),0)</f>
        <v>68728</v>
      </c>
      <c r="L32" s="29">
        <f>IFERROR(VLOOKUP($E32,DATA_Stillinger!$V$3:$AE$178,L$23,FALSE),0)</f>
        <v>71481</v>
      </c>
      <c r="N32" s="35" t="s">
        <v>65</v>
      </c>
      <c r="O32" s="36" t="b">
        <f>EXACT(O31,O30)</f>
        <v>0</v>
      </c>
      <c r="P32" s="36" t="b">
        <f t="shared" ref="P32" si="8">EXACT(P31,P30)</f>
        <v>0</v>
      </c>
      <c r="Q32" s="36" t="b">
        <f t="shared" ref="Q32" si="9">EXACT(Q31,Q30)</f>
        <v>0</v>
      </c>
      <c r="R32" s="36" t="b">
        <f t="shared" ref="R32" si="10">EXACT(R31,R30)</f>
        <v>0</v>
      </c>
      <c r="S32" s="36" t="b">
        <f t="shared" ref="S32" si="11">EXACT(S31,S30)</f>
        <v>0</v>
      </c>
      <c r="T32" s="36" t="b">
        <f t="shared" ref="T32" si="12">EXACT(T31,T30)</f>
        <v>0</v>
      </c>
    </row>
    <row r="33" spans="5:12" ht="15.75" thickBot="1" x14ac:dyDescent="0.3"/>
    <row r="34" spans="5:12" x14ac:dyDescent="0.25">
      <c r="E34" s="37" t="s">
        <v>52</v>
      </c>
      <c r="F34" s="15"/>
      <c r="G34" s="15">
        <v>5</v>
      </c>
      <c r="H34" s="15">
        <v>6</v>
      </c>
      <c r="I34" s="15">
        <v>7</v>
      </c>
      <c r="J34" s="15">
        <v>8</v>
      </c>
      <c r="K34" s="15">
        <v>9</v>
      </c>
      <c r="L34" s="22">
        <v>10</v>
      </c>
    </row>
    <row r="35" spans="5:12" x14ac:dyDescent="0.25">
      <c r="E35" s="38" t="s">
        <v>29</v>
      </c>
      <c r="F35" s="5" t="s">
        <v>30</v>
      </c>
      <c r="G35" s="5">
        <f>G2</f>
        <v>2011</v>
      </c>
      <c r="H35" s="5">
        <f t="shared" ref="H35:L35" si="13">H2</f>
        <v>2012</v>
      </c>
      <c r="I35" s="5">
        <f t="shared" si="13"/>
        <v>2013</v>
      </c>
      <c r="J35" s="5">
        <f t="shared" si="13"/>
        <v>2014</v>
      </c>
      <c r="K35" s="5">
        <f t="shared" si="13"/>
        <v>2015</v>
      </c>
      <c r="L35" s="23">
        <f t="shared" si="13"/>
        <v>2016</v>
      </c>
    </row>
    <row r="36" spans="5:12" x14ac:dyDescent="0.25">
      <c r="E36" s="19" t="str">
        <f>$A$15&amp;$A$22&amp;F36</f>
        <v>0000  LANDETAlle stillinger0% til 20%</v>
      </c>
      <c r="F36" s="4" t="s">
        <v>64</v>
      </c>
      <c r="G36" s="4">
        <f>IFERROR(VLOOKUP($E36,DATA_Stillinger!$AG$3:$AP$178,G$34,FALSE),0)</f>
        <v>0</v>
      </c>
      <c r="H36" s="4">
        <f>IFERROR(VLOOKUP($E36,DATA_Stillinger!$AG$3:$AP$178,H$34,FALSE),0)</f>
        <v>0</v>
      </c>
      <c r="I36" s="4">
        <f>IFERROR(VLOOKUP($E36,DATA_Stillinger!$AG$3:$AP$178,I$34,FALSE),0)</f>
        <v>0</v>
      </c>
      <c r="J36" s="4">
        <f>IFERROR(VLOOKUP($E36,DATA_Stillinger!$AG$3:$AP$178,J$34,FALSE),0)</f>
        <v>0</v>
      </c>
      <c r="K36" s="4">
        <f>IFERROR(VLOOKUP($E36,DATA_Stillinger!$AG$3:$AP$178,K$34,FALSE),0)</f>
        <v>0</v>
      </c>
      <c r="L36" s="25">
        <f>IFERROR(VLOOKUP($E36,DATA_Stillinger!$AG$3:$AP$178,L$34,FALSE),0)</f>
        <v>0</v>
      </c>
    </row>
    <row r="37" spans="5:12" x14ac:dyDescent="0.25">
      <c r="E37" s="19" t="str">
        <f>$A$15&amp;$A$22&amp;F37</f>
        <v>0000  LANDETAlle stillingerover 20% til 40%</v>
      </c>
      <c r="F37" s="24" t="s">
        <v>60</v>
      </c>
      <c r="G37" s="4">
        <f>IFERROR(VLOOKUP($E37,DATA_Stillinger!$AG$3:$AP$178,G$34,FALSE),0)</f>
        <v>0</v>
      </c>
      <c r="H37" s="4">
        <f>IFERROR(VLOOKUP($E37,DATA_Stillinger!$AG$3:$AP$178,H$34,FALSE),0)</f>
        <v>0</v>
      </c>
      <c r="I37" s="4">
        <f>IFERROR(VLOOKUP($E37,DATA_Stillinger!$AG$3:$AP$178,I$34,FALSE),0)</f>
        <v>0</v>
      </c>
      <c r="J37" s="4">
        <f>IFERROR(VLOOKUP($E37,DATA_Stillinger!$AG$3:$AP$178,J$34,FALSE),0)</f>
        <v>0</v>
      </c>
      <c r="K37" s="4">
        <f>IFERROR(VLOOKUP($E37,DATA_Stillinger!$AG$3:$AP$178,K$34,FALSE),0)</f>
        <v>0</v>
      </c>
      <c r="L37" s="25">
        <f>IFERROR(VLOOKUP($E37,DATA_Stillinger!$AG$3:$AP$178,L$34,FALSE),0)</f>
        <v>0</v>
      </c>
    </row>
    <row r="38" spans="5:12" x14ac:dyDescent="0.25">
      <c r="E38" s="19" t="str">
        <f t="shared" ref="E38:E43" si="14">$A$15&amp;$A$22&amp;F38</f>
        <v>0000  LANDETAlle stillingerover 40% til 50%</v>
      </c>
      <c r="F38" s="24" t="s">
        <v>1</v>
      </c>
      <c r="G38" s="4">
        <f>IFERROR(VLOOKUP($E38,DATA_Stillinger!$AG$3:$AP$178,G$34,FALSE),0)</f>
        <v>0</v>
      </c>
      <c r="H38" s="4">
        <f>IFERROR(VLOOKUP($E38,DATA_Stillinger!$AG$3:$AP$178,H$34,FALSE),0)</f>
        <v>0</v>
      </c>
      <c r="I38" s="4">
        <f>IFERROR(VLOOKUP($E38,DATA_Stillinger!$AG$3:$AP$178,I$34,FALSE),0)</f>
        <v>0</v>
      </c>
      <c r="J38" s="4">
        <f>IFERROR(VLOOKUP($E38,DATA_Stillinger!$AG$3:$AP$178,J$34,FALSE),0)</f>
        <v>0</v>
      </c>
      <c r="K38" s="4">
        <f>IFERROR(VLOOKUP($E38,DATA_Stillinger!$AG$3:$AP$178,K$34,FALSE),0)</f>
        <v>0</v>
      </c>
      <c r="L38" s="25">
        <f>IFERROR(VLOOKUP($E38,DATA_Stillinger!$AG$3:$AP$178,L$34,FALSE),0)</f>
        <v>0</v>
      </c>
    </row>
    <row r="39" spans="5:12" x14ac:dyDescent="0.25">
      <c r="E39" s="19" t="str">
        <f t="shared" si="14"/>
        <v>0000  LANDETAlle stillingerover 50% til 60%</v>
      </c>
      <c r="F39" s="24" t="s">
        <v>2</v>
      </c>
      <c r="G39" s="4">
        <f>IFERROR(VLOOKUP($E39,DATA_Stillinger!$AG$3:$AP$178,G$34,FALSE),0)</f>
        <v>0</v>
      </c>
      <c r="H39" s="4">
        <f>IFERROR(VLOOKUP($E39,DATA_Stillinger!$AG$3:$AP$178,H$34,FALSE),0)</f>
        <v>0</v>
      </c>
      <c r="I39" s="4">
        <f>IFERROR(VLOOKUP($E39,DATA_Stillinger!$AG$3:$AP$178,I$34,FALSE),0)</f>
        <v>0</v>
      </c>
      <c r="J39" s="4">
        <f>IFERROR(VLOOKUP($E39,DATA_Stillinger!$AG$3:$AP$178,J$34,FALSE),0)</f>
        <v>0</v>
      </c>
      <c r="K39" s="4">
        <f>IFERROR(VLOOKUP($E39,DATA_Stillinger!$AG$3:$AP$178,K$34,FALSE),0)</f>
        <v>0</v>
      </c>
      <c r="L39" s="25">
        <f>IFERROR(VLOOKUP($E39,DATA_Stillinger!$AG$3:$AP$178,L$34,FALSE),0)</f>
        <v>0</v>
      </c>
    </row>
    <row r="40" spans="5:12" x14ac:dyDescent="0.25">
      <c r="E40" s="19" t="str">
        <f t="shared" si="14"/>
        <v>0000  LANDETAlle stillingerover 60% til 70%</v>
      </c>
      <c r="F40" s="24" t="s">
        <v>3</v>
      </c>
      <c r="G40" s="4">
        <f>IFERROR(VLOOKUP($E40,DATA_Stillinger!$AG$3:$AP$178,G$34,FALSE),0)</f>
        <v>0</v>
      </c>
      <c r="H40" s="4">
        <f>IFERROR(VLOOKUP($E40,DATA_Stillinger!$AG$3:$AP$178,H$34,FALSE),0)</f>
        <v>0</v>
      </c>
      <c r="I40" s="4">
        <f>IFERROR(VLOOKUP($E40,DATA_Stillinger!$AG$3:$AP$178,I$34,FALSE),0)</f>
        <v>0</v>
      </c>
      <c r="J40" s="4">
        <f>IFERROR(VLOOKUP($E40,DATA_Stillinger!$AG$3:$AP$178,J$34,FALSE),0)</f>
        <v>0</v>
      </c>
      <c r="K40" s="4">
        <f>IFERROR(VLOOKUP($E40,DATA_Stillinger!$AG$3:$AP$178,K$34,FALSE),0)</f>
        <v>0</v>
      </c>
      <c r="L40" s="25">
        <f>IFERROR(VLOOKUP($E40,DATA_Stillinger!$AG$3:$AP$178,L$34,FALSE),0)</f>
        <v>0</v>
      </c>
    </row>
    <row r="41" spans="5:12" x14ac:dyDescent="0.25">
      <c r="E41" s="19" t="str">
        <f t="shared" si="14"/>
        <v>0000  LANDETAlle stillingerover 70 til 80%</v>
      </c>
      <c r="F41" s="24" t="s">
        <v>4</v>
      </c>
      <c r="G41" s="4">
        <f>IFERROR(VLOOKUP($E41,DATA_Stillinger!$AG$3:$AP$178,G$34,FALSE),0)</f>
        <v>0</v>
      </c>
      <c r="H41" s="4">
        <f>IFERROR(VLOOKUP($E41,DATA_Stillinger!$AG$3:$AP$178,H$34,FALSE),0)</f>
        <v>0</v>
      </c>
      <c r="I41" s="4">
        <f>IFERROR(VLOOKUP($E41,DATA_Stillinger!$AG$3:$AP$178,I$34,FALSE),0)</f>
        <v>0</v>
      </c>
      <c r="J41" s="4">
        <f>IFERROR(VLOOKUP($E41,DATA_Stillinger!$AG$3:$AP$178,J$34,FALSE),0)</f>
        <v>0</v>
      </c>
      <c r="K41" s="4">
        <f>IFERROR(VLOOKUP($E41,DATA_Stillinger!$AG$3:$AP$178,K$34,FALSE),0)</f>
        <v>0</v>
      </c>
      <c r="L41" s="25">
        <f>IFERROR(VLOOKUP($E41,DATA_Stillinger!$AG$3:$AP$178,L$34,FALSE),0)</f>
        <v>0</v>
      </c>
    </row>
    <row r="42" spans="5:12" x14ac:dyDescent="0.25">
      <c r="E42" s="19" t="str">
        <f t="shared" si="14"/>
        <v>0000  LANDETAlle stillingerover 80% under 100%</v>
      </c>
      <c r="F42" s="24" t="s">
        <v>5</v>
      </c>
      <c r="G42" s="4">
        <f>IFERROR(VLOOKUP($E42,DATA_Stillinger!$AG$3:$AP$178,G$34,FALSE),0)</f>
        <v>0</v>
      </c>
      <c r="H42" s="4">
        <f>IFERROR(VLOOKUP($E42,DATA_Stillinger!$AG$3:$AP$178,H$34,FALSE),0)</f>
        <v>0</v>
      </c>
      <c r="I42" s="4">
        <f>IFERROR(VLOOKUP($E42,DATA_Stillinger!$AG$3:$AP$178,I$34,FALSE),0)</f>
        <v>0</v>
      </c>
      <c r="J42" s="4">
        <f>IFERROR(VLOOKUP($E42,DATA_Stillinger!$AG$3:$AP$178,J$34,FALSE),0)</f>
        <v>0</v>
      </c>
      <c r="K42" s="4">
        <f>IFERROR(VLOOKUP($E42,DATA_Stillinger!$AG$3:$AP$178,K$34,FALSE),0)</f>
        <v>0</v>
      </c>
      <c r="L42" s="25">
        <f>IFERROR(VLOOKUP($E42,DATA_Stillinger!$AG$3:$AP$178,L$34,FALSE),0)</f>
        <v>0</v>
      </c>
    </row>
    <row r="43" spans="5:12" ht="15.75" thickBot="1" x14ac:dyDescent="0.3">
      <c r="E43" s="27" t="str">
        <f t="shared" si="14"/>
        <v>0000  LANDETAlle stillinger100% eller mer</v>
      </c>
      <c r="F43" s="28" t="s">
        <v>6</v>
      </c>
      <c r="G43" s="20">
        <f>IFERROR(VLOOKUP($E43,DATA_Stillinger!$AG$3:$AP$178,G$34,FALSE),0)</f>
        <v>0</v>
      </c>
      <c r="H43" s="20">
        <f>IFERROR(VLOOKUP($E43,DATA_Stillinger!$AG$3:$AP$178,H$34,FALSE),0)</f>
        <v>0</v>
      </c>
      <c r="I43" s="20">
        <f>IFERROR(VLOOKUP($E43,DATA_Stillinger!$AG$3:$AP$178,I$34,FALSE),0)</f>
        <v>0</v>
      </c>
      <c r="J43" s="20">
        <f>IFERROR(VLOOKUP($E43,DATA_Stillinger!$AG$3:$AP$178,J$34,FALSE),0)</f>
        <v>0</v>
      </c>
      <c r="K43" s="20">
        <f>IFERROR(VLOOKUP($E43,DATA_Stillinger!$AG$3:$AP$178,K$34,FALSE),0)</f>
        <v>0</v>
      </c>
      <c r="L43" s="29">
        <f>IFERROR(VLOOKUP($E43,DATA_Stillinger!$AG$3:$AP$178,L$34,FALSE),0)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1"/>
  <sheetViews>
    <sheetView workbookViewId="0">
      <selection activeCell="N8" sqref="N8"/>
    </sheetView>
  </sheetViews>
  <sheetFormatPr baseColWidth="10" defaultRowHeight="15" x14ac:dyDescent="0.25"/>
  <cols>
    <col min="1" max="1" width="21.28515625" customWidth="1"/>
    <col min="2" max="2" width="17.7109375" customWidth="1"/>
    <col min="3" max="7" width="13" customWidth="1"/>
    <col min="8" max="8" width="3.5703125" customWidth="1"/>
    <col min="9" max="9" width="27.85546875" customWidth="1"/>
    <col min="10" max="15" width="12.28515625" customWidth="1"/>
  </cols>
  <sheetData>
    <row r="1" spans="1:16" x14ac:dyDescent="0.25">
      <c r="A1" s="11" t="s">
        <v>7</v>
      </c>
      <c r="B1" s="11" t="s">
        <v>20</v>
      </c>
    </row>
    <row r="2" spans="1:16" x14ac:dyDescent="0.25">
      <c r="A2" s="12"/>
      <c r="B2" s="12"/>
    </row>
    <row r="3" spans="1:16" x14ac:dyDescent="0.25">
      <c r="A3" s="6"/>
      <c r="B3" s="6"/>
    </row>
    <row r="4" spans="1:16" ht="15.75" thickBot="1" x14ac:dyDescent="0.3"/>
    <row r="5" spans="1:16" x14ac:dyDescent="0.25">
      <c r="A5" s="13" t="s">
        <v>66</v>
      </c>
      <c r="B5" s="14"/>
      <c r="C5" s="14"/>
      <c r="D5" s="14"/>
      <c r="E5" s="14"/>
      <c r="F5" s="14"/>
      <c r="G5" s="14"/>
      <c r="H5" s="15"/>
      <c r="I5" s="14" t="s">
        <v>67</v>
      </c>
      <c r="J5" s="14"/>
      <c r="K5" s="14"/>
      <c r="L5" s="14"/>
      <c r="M5" s="14"/>
      <c r="N5" s="14"/>
      <c r="O5" s="16"/>
      <c r="P5" s="4"/>
    </row>
    <row r="6" spans="1:16" x14ac:dyDescent="0.25">
      <c r="A6" s="17"/>
      <c r="B6" s="10">
        <v>2011</v>
      </c>
      <c r="C6" s="10">
        <f>B6+1</f>
        <v>2012</v>
      </c>
      <c r="D6" s="10">
        <f t="shared" ref="D6:G6" si="0">C6+1</f>
        <v>2013</v>
      </c>
      <c r="E6" s="10">
        <f t="shared" si="0"/>
        <v>2014</v>
      </c>
      <c r="F6" s="10">
        <f t="shared" si="0"/>
        <v>2015</v>
      </c>
      <c r="G6" s="10">
        <f t="shared" si="0"/>
        <v>2016</v>
      </c>
      <c r="H6" s="4"/>
      <c r="I6" s="10"/>
      <c r="J6" s="10">
        <f>B6</f>
        <v>2011</v>
      </c>
      <c r="K6" s="10">
        <f t="shared" ref="K6:O6" si="1">C6</f>
        <v>2012</v>
      </c>
      <c r="L6" s="10">
        <f t="shared" si="1"/>
        <v>2013</v>
      </c>
      <c r="M6" s="10">
        <f t="shared" si="1"/>
        <v>2014</v>
      </c>
      <c r="N6" s="10">
        <f t="shared" si="1"/>
        <v>2015</v>
      </c>
      <c r="O6" s="18">
        <f t="shared" si="1"/>
        <v>2016</v>
      </c>
      <c r="P6" s="4"/>
    </row>
    <row r="7" spans="1:16" x14ac:dyDescent="0.25">
      <c r="A7" s="58" t="s">
        <v>64</v>
      </c>
      <c r="B7" s="55">
        <f>LOOKUP_Stillinger!G3</f>
        <v>30610</v>
      </c>
      <c r="C7" s="55">
        <f>LOOKUP_Stillinger!H3</f>
        <v>33334</v>
      </c>
      <c r="D7" s="55">
        <f>LOOKUP_Stillinger!I3</f>
        <v>35086</v>
      </c>
      <c r="E7" s="55">
        <f>LOOKUP_Stillinger!J3</f>
        <v>34918</v>
      </c>
      <c r="F7" s="55">
        <f>LOOKUP_Stillinger!K3</f>
        <v>37809</v>
      </c>
      <c r="G7" s="55">
        <f>LOOKUP_Stillinger!L3</f>
        <v>39856</v>
      </c>
      <c r="H7" s="4"/>
      <c r="I7" s="54" t="s">
        <v>64</v>
      </c>
      <c r="J7" s="56">
        <f>B7/B$15</f>
        <v>0.14253783469150175</v>
      </c>
      <c r="K7" s="56">
        <f t="shared" ref="K7:O7" si="2">C7/C$15</f>
        <v>0.15031972365774687</v>
      </c>
      <c r="L7" s="56">
        <f t="shared" si="2"/>
        <v>0.15399335501512018</v>
      </c>
      <c r="M7" s="56">
        <f t="shared" si="2"/>
        <v>0.15177054039839877</v>
      </c>
      <c r="N7" s="56">
        <f t="shared" si="2"/>
        <v>0.15977434077079108</v>
      </c>
      <c r="O7" s="57">
        <f t="shared" si="2"/>
        <v>0.16257668711656442</v>
      </c>
      <c r="P7" s="4"/>
    </row>
    <row r="8" spans="1:16" s="33" customFormat="1" x14ac:dyDescent="0.25">
      <c r="A8" s="58" t="s">
        <v>60</v>
      </c>
      <c r="B8" s="55">
        <f>LOOKUP_Stillinger!G4</f>
        <v>24869</v>
      </c>
      <c r="C8" s="55">
        <f>LOOKUP_Stillinger!H4</f>
        <v>26288</v>
      </c>
      <c r="D8" s="55">
        <f>LOOKUP_Stillinger!I4</f>
        <v>27255</v>
      </c>
      <c r="E8" s="55">
        <f>LOOKUP_Stillinger!J4</f>
        <v>27243</v>
      </c>
      <c r="F8" s="55">
        <f>LOOKUP_Stillinger!K4</f>
        <v>28413</v>
      </c>
      <c r="G8" s="55">
        <f>LOOKUP_Stillinger!L4</f>
        <v>29515</v>
      </c>
      <c r="H8" s="4"/>
      <c r="I8" s="54" t="s">
        <v>60</v>
      </c>
      <c r="J8" s="56">
        <f t="shared" ref="J8:J14" si="3">B8/B$15</f>
        <v>0.11580442374854481</v>
      </c>
      <c r="K8" s="56">
        <f t="shared" ref="K8:K14" si="4">C8/C$15</f>
        <v>0.11854577594992649</v>
      </c>
      <c r="L8" s="56">
        <f t="shared" ref="L8:L14" si="5">D8/D$15</f>
        <v>0.11962289491355814</v>
      </c>
      <c r="M8" s="56">
        <f t="shared" ref="M8:M14" si="6">E8/E$15</f>
        <v>0.11841127304180014</v>
      </c>
      <c r="N8" s="56">
        <f t="shared" ref="N8:N14" si="7">F8/F$15</f>
        <v>0.1200684584178499</v>
      </c>
      <c r="O8" s="57">
        <f t="shared" ref="O8:O14" si="8">G8/G$15</f>
        <v>0.12039469390419005</v>
      </c>
      <c r="P8" s="4"/>
    </row>
    <row r="9" spans="1:16" x14ac:dyDescent="0.25">
      <c r="A9" s="58" t="s">
        <v>1</v>
      </c>
      <c r="B9" s="55">
        <f>LOOKUP_Stillinger!G5</f>
        <v>28550</v>
      </c>
      <c r="C9" s="55">
        <f>LOOKUP_Stillinger!H5</f>
        <v>27738</v>
      </c>
      <c r="D9" s="55">
        <f>LOOKUP_Stillinger!I5</f>
        <v>27767</v>
      </c>
      <c r="E9" s="55">
        <f>LOOKUP_Stillinger!J5</f>
        <v>27241</v>
      </c>
      <c r="F9" s="55">
        <f>LOOKUP_Stillinger!K5</f>
        <v>27196</v>
      </c>
      <c r="G9" s="55">
        <f>LOOKUP_Stillinger!L5</f>
        <v>27616</v>
      </c>
      <c r="H9" s="4"/>
      <c r="I9" s="54" t="s">
        <v>1</v>
      </c>
      <c r="J9" s="56">
        <f t="shared" si="3"/>
        <v>0.13294528521536669</v>
      </c>
      <c r="K9" s="56">
        <f t="shared" si="4"/>
        <v>0.12508455315349443</v>
      </c>
      <c r="L9" s="56">
        <f t="shared" si="5"/>
        <v>0.12187007606181503</v>
      </c>
      <c r="M9" s="56">
        <f t="shared" si="6"/>
        <v>0.11840258007310786</v>
      </c>
      <c r="N9" s="56">
        <f t="shared" si="7"/>
        <v>0.11492562542258282</v>
      </c>
      <c r="O9" s="57">
        <f t="shared" si="8"/>
        <v>0.11264847931079494</v>
      </c>
      <c r="P9" s="4"/>
    </row>
    <row r="10" spans="1:16" x14ac:dyDescent="0.25">
      <c r="A10" s="58" t="s">
        <v>2</v>
      </c>
      <c r="B10" s="55">
        <f>LOOKUP_Stillinger!G6</f>
        <v>16696</v>
      </c>
      <c r="C10" s="55">
        <f>LOOKUP_Stillinger!H6</f>
        <v>16844</v>
      </c>
      <c r="D10" s="55">
        <f>LOOKUP_Stillinger!I6</f>
        <v>16803</v>
      </c>
      <c r="E10" s="55">
        <f>LOOKUP_Stillinger!J6</f>
        <v>17036</v>
      </c>
      <c r="F10" s="55">
        <f>LOOKUP_Stillinger!K6</f>
        <v>16882</v>
      </c>
      <c r="G10" s="55">
        <f>LOOKUP_Stillinger!L6</f>
        <v>17475</v>
      </c>
      <c r="H10" s="4"/>
      <c r="I10" s="54" t="s">
        <v>2</v>
      </c>
      <c r="J10" s="56">
        <f t="shared" si="3"/>
        <v>7.7746216530849829E-2</v>
      </c>
      <c r="K10" s="56">
        <f t="shared" si="4"/>
        <v>7.5958043597860694E-2</v>
      </c>
      <c r="L10" s="56">
        <f t="shared" si="5"/>
        <v>7.3748798504220045E-2</v>
      </c>
      <c r="M10" s="56">
        <f t="shared" si="6"/>
        <v>7.4046707320783584E-2</v>
      </c>
      <c r="N10" s="56">
        <f t="shared" si="7"/>
        <v>7.1340432724814065E-2</v>
      </c>
      <c r="O10" s="57">
        <f t="shared" si="8"/>
        <v>7.1282306487403732E-2</v>
      </c>
      <c r="P10" s="4"/>
    </row>
    <row r="11" spans="1:16" x14ac:dyDescent="0.25">
      <c r="A11" s="58" t="s">
        <v>3</v>
      </c>
      <c r="B11" s="55">
        <f>LOOKUP_Stillinger!G7</f>
        <v>13866</v>
      </c>
      <c r="C11" s="55">
        <f>LOOKUP_Stillinger!H7</f>
        <v>14231</v>
      </c>
      <c r="D11" s="55">
        <f>LOOKUP_Stillinger!I7</f>
        <v>14681</v>
      </c>
      <c r="E11" s="55">
        <f>LOOKUP_Stillinger!J7</f>
        <v>15227</v>
      </c>
      <c r="F11" s="55">
        <f>LOOKUP_Stillinger!K7</f>
        <v>15383</v>
      </c>
      <c r="G11" s="55">
        <f>LOOKUP_Stillinger!L7</f>
        <v>15743</v>
      </c>
      <c r="H11" s="4"/>
      <c r="I11" s="54" t="s">
        <v>3</v>
      </c>
      <c r="J11" s="56">
        <f t="shared" si="3"/>
        <v>6.4568102444703138E-2</v>
      </c>
      <c r="K11" s="56">
        <f t="shared" si="4"/>
        <v>6.4174716126879333E-2</v>
      </c>
      <c r="L11" s="56">
        <f t="shared" si="5"/>
        <v>6.4435286010858447E-2</v>
      </c>
      <c r="M11" s="56">
        <f t="shared" si="6"/>
        <v>6.6183917138622428E-2</v>
      </c>
      <c r="N11" s="56">
        <f t="shared" si="7"/>
        <v>6.5005916159567273E-2</v>
      </c>
      <c r="O11" s="57">
        <f t="shared" si="8"/>
        <v>6.4217301918809561E-2</v>
      </c>
      <c r="P11" s="4"/>
    </row>
    <row r="12" spans="1:16" x14ac:dyDescent="0.25">
      <c r="A12" s="58" t="s">
        <v>4</v>
      </c>
      <c r="B12" s="55">
        <f>LOOKUP_Stillinger!G8</f>
        <v>27660</v>
      </c>
      <c r="C12" s="55">
        <f>LOOKUP_Stillinger!H8</f>
        <v>28238</v>
      </c>
      <c r="D12" s="55">
        <f>LOOKUP_Stillinger!I8</f>
        <v>28333</v>
      </c>
      <c r="E12" s="55">
        <f>LOOKUP_Stillinger!J8</f>
        <v>28263</v>
      </c>
      <c r="F12" s="55">
        <f>LOOKUP_Stillinger!K8</f>
        <v>28291</v>
      </c>
      <c r="G12" s="55">
        <f>LOOKUP_Stillinger!L8</f>
        <v>28860</v>
      </c>
      <c r="H12" s="4"/>
      <c r="I12" s="54" t="s">
        <v>4</v>
      </c>
      <c r="J12" s="56">
        <f t="shared" si="3"/>
        <v>0.12880093131548312</v>
      </c>
      <c r="K12" s="56">
        <f t="shared" si="4"/>
        <v>0.12733930391334541</v>
      </c>
      <c r="L12" s="56">
        <f t="shared" si="5"/>
        <v>0.12435426459680216</v>
      </c>
      <c r="M12" s="56">
        <f t="shared" si="6"/>
        <v>0.1228446870748595</v>
      </c>
      <c r="N12" s="56">
        <f t="shared" si="7"/>
        <v>0.11955290736984449</v>
      </c>
      <c r="O12" s="57">
        <f t="shared" si="8"/>
        <v>0.1177228821302702</v>
      </c>
      <c r="P12" s="4"/>
    </row>
    <row r="13" spans="1:16" x14ac:dyDescent="0.25">
      <c r="A13" s="58" t="s">
        <v>5</v>
      </c>
      <c r="B13" s="55">
        <f>LOOKUP_Stillinger!G9</f>
        <v>15470</v>
      </c>
      <c r="C13" s="55">
        <f>LOOKUP_Stillinger!H9</f>
        <v>16672</v>
      </c>
      <c r="D13" s="55">
        <f>LOOKUP_Stillinger!I9</f>
        <v>17656</v>
      </c>
      <c r="E13" s="55">
        <f>LOOKUP_Stillinger!J9</f>
        <v>18096</v>
      </c>
      <c r="F13" s="55">
        <f>LOOKUP_Stillinger!K9</f>
        <v>18642</v>
      </c>
      <c r="G13" s="55">
        <f>LOOKUP_Stillinger!L9</f>
        <v>19306</v>
      </c>
      <c r="H13" s="4"/>
      <c r="I13" s="54" t="s">
        <v>5</v>
      </c>
      <c r="J13" s="56">
        <f t="shared" si="3"/>
        <v>7.2037252619324796E-2</v>
      </c>
      <c r="K13" s="56">
        <f t="shared" si="4"/>
        <v>7.5182409336471953E-2</v>
      </c>
      <c r="L13" s="56">
        <f t="shared" si="5"/>
        <v>7.7492637409421486E-2</v>
      </c>
      <c r="M13" s="56">
        <f t="shared" si="6"/>
        <v>7.8653980727688408E-2</v>
      </c>
      <c r="N13" s="56">
        <f t="shared" si="7"/>
        <v>7.8777890466531442E-2</v>
      </c>
      <c r="O13" s="57">
        <f t="shared" si="8"/>
        <v>7.8751142148544576E-2</v>
      </c>
      <c r="P13" s="4"/>
    </row>
    <row r="14" spans="1:16" x14ac:dyDescent="0.25">
      <c r="A14" s="58" t="s">
        <v>6</v>
      </c>
      <c r="B14" s="55">
        <f>LOOKUP_Stillinger!G10</f>
        <v>57029</v>
      </c>
      <c r="C14" s="55">
        <f>LOOKUP_Stillinger!H10</f>
        <v>58409</v>
      </c>
      <c r="D14" s="55">
        <f>LOOKUP_Stillinger!I10</f>
        <v>60260</v>
      </c>
      <c r="E14" s="55">
        <f>LOOKUP_Stillinger!J10</f>
        <v>62047</v>
      </c>
      <c r="F14" s="55">
        <f>LOOKUP_Stillinger!K10</f>
        <v>64024</v>
      </c>
      <c r="G14" s="55">
        <f>LOOKUP_Stillinger!L10</f>
        <v>66781</v>
      </c>
      <c r="H14" s="4"/>
      <c r="I14" s="54" t="s">
        <v>6</v>
      </c>
      <c r="J14" s="56">
        <f t="shared" si="3"/>
        <v>0.26555995343422584</v>
      </c>
      <c r="K14" s="56">
        <f t="shared" si="4"/>
        <v>0.26339547426427484</v>
      </c>
      <c r="L14" s="56">
        <f t="shared" si="5"/>
        <v>0.26448268748820447</v>
      </c>
      <c r="M14" s="56">
        <f t="shared" si="6"/>
        <v>0.26968631422473932</v>
      </c>
      <c r="N14" s="56">
        <f t="shared" si="7"/>
        <v>0.27055442866801893</v>
      </c>
      <c r="O14" s="57">
        <f t="shared" si="8"/>
        <v>0.2724065069834225</v>
      </c>
      <c r="P14" s="4"/>
    </row>
    <row r="15" spans="1:16" s="33" customFormat="1" ht="15.75" thickBot="1" x14ac:dyDescent="0.3">
      <c r="A15" s="64" t="s">
        <v>9</v>
      </c>
      <c r="B15" s="70">
        <f>SUM(B7:B14)</f>
        <v>214750</v>
      </c>
      <c r="C15" s="70">
        <f t="shared" ref="C15:G15" si="9">SUM(C7:C14)</f>
        <v>221754</v>
      </c>
      <c r="D15" s="70">
        <f t="shared" si="9"/>
        <v>227841</v>
      </c>
      <c r="E15" s="70">
        <f t="shared" si="9"/>
        <v>230071</v>
      </c>
      <c r="F15" s="70">
        <f t="shared" si="9"/>
        <v>236640</v>
      </c>
      <c r="G15" s="70">
        <f t="shared" si="9"/>
        <v>245152</v>
      </c>
      <c r="H15" s="20"/>
      <c r="I15" s="66" t="s">
        <v>9</v>
      </c>
      <c r="J15" s="71">
        <f>SUM(J7:J14)</f>
        <v>1</v>
      </c>
      <c r="K15" s="71">
        <f t="shared" ref="K15" si="10">SUM(K7:K14)</f>
        <v>1</v>
      </c>
      <c r="L15" s="71">
        <f t="shared" ref="L15" si="11">SUM(L7:L14)</f>
        <v>0.99999999999999989</v>
      </c>
      <c r="M15" s="71">
        <f t="shared" ref="M15" si="12">SUM(M7:M14)</f>
        <v>0.99999999999999989</v>
      </c>
      <c r="N15" s="71">
        <f t="shared" ref="N15" si="13">SUM(N7:N14)</f>
        <v>0.99999999999999989</v>
      </c>
      <c r="O15" s="72">
        <f t="shared" ref="O15" si="14">SUM(O7:O14)</f>
        <v>1</v>
      </c>
    </row>
    <row r="16" spans="1:16" s="52" customFormat="1" x14ac:dyDescent="0.25"/>
    <row r="17" spans="1:16" ht="15.75" thickBo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s="52" customFormat="1" x14ac:dyDescent="0.25">
      <c r="A18" s="13" t="s">
        <v>75</v>
      </c>
      <c r="B18" s="14"/>
      <c r="C18" s="14"/>
      <c r="D18" s="14"/>
      <c r="E18" s="14"/>
      <c r="F18" s="14"/>
      <c r="G18" s="14"/>
      <c r="H18" s="15"/>
      <c r="I18" s="14" t="s">
        <v>76</v>
      </c>
      <c r="J18" s="14"/>
      <c r="K18" s="14"/>
      <c r="L18" s="14"/>
      <c r="M18" s="14"/>
      <c r="N18" s="14"/>
      <c r="O18" s="16"/>
      <c r="P18" s="4"/>
    </row>
    <row r="19" spans="1:16" s="52" customFormat="1" x14ac:dyDescent="0.25">
      <c r="A19" s="17"/>
      <c r="B19" s="10">
        <f>B6</f>
        <v>2011</v>
      </c>
      <c r="C19" s="10">
        <f t="shared" ref="C19:G19" si="15">C6</f>
        <v>2012</v>
      </c>
      <c r="D19" s="10">
        <f t="shared" si="15"/>
        <v>2013</v>
      </c>
      <c r="E19" s="10">
        <f t="shared" si="15"/>
        <v>2014</v>
      </c>
      <c r="F19" s="10">
        <f t="shared" si="15"/>
        <v>2015</v>
      </c>
      <c r="G19" s="10">
        <f t="shared" si="15"/>
        <v>2016</v>
      </c>
      <c r="H19" s="4"/>
      <c r="I19" s="10"/>
      <c r="J19" s="10">
        <f>B6</f>
        <v>2011</v>
      </c>
      <c r="K19" s="10">
        <f t="shared" ref="K19:O19" si="16">C6</f>
        <v>2012</v>
      </c>
      <c r="L19" s="10">
        <f t="shared" si="16"/>
        <v>2013</v>
      </c>
      <c r="M19" s="10">
        <f t="shared" si="16"/>
        <v>2014</v>
      </c>
      <c r="N19" s="10">
        <f t="shared" si="16"/>
        <v>2015</v>
      </c>
      <c r="O19" s="18">
        <f t="shared" si="16"/>
        <v>2016</v>
      </c>
      <c r="P19" s="4"/>
    </row>
    <row r="20" spans="1:16" s="52" customFormat="1" x14ac:dyDescent="0.25">
      <c r="A20" s="58" t="s">
        <v>64</v>
      </c>
      <c r="B20" s="56">
        <f>LOOKUP_Stillinger!G14</f>
        <v>0.46682013999999999</v>
      </c>
      <c r="C20" s="56">
        <f>LOOKUP_Stillinger!H14</f>
        <v>0.37538671099999998</v>
      </c>
      <c r="D20" s="56">
        <f>LOOKUP_Stillinger!I14</f>
        <v>0.38503557900000002</v>
      </c>
      <c r="E20" s="56">
        <f>LOOKUP_Stillinger!J14</f>
        <v>0.62684558300000004</v>
      </c>
      <c r="F20" s="56">
        <f>LOOKUP_Stillinger!K14</f>
        <v>0.53376826700000002</v>
      </c>
      <c r="G20" s="56">
        <f>LOOKUP_Stillinger!L14</f>
        <v>0.50548039899999997</v>
      </c>
      <c r="H20" s="4"/>
      <c r="I20" s="54" t="s">
        <v>64</v>
      </c>
      <c r="J20" s="105">
        <f>B20/B$27</f>
        <v>7.4184354533537995</v>
      </c>
      <c r="K20" s="105">
        <f t="shared" ref="K20:O27" si="17">C20/C$27</f>
        <v>5.9383577436055077</v>
      </c>
      <c r="L20" s="105">
        <f t="shared" si="17"/>
        <v>6.1399673648631552</v>
      </c>
      <c r="M20" s="105">
        <f t="shared" si="17"/>
        <v>10.008185471336411</v>
      </c>
      <c r="N20" s="105">
        <f t="shared" si="17"/>
        <v>8.9016689837175171</v>
      </c>
      <c r="O20" s="106">
        <f t="shared" si="17"/>
        <v>8.1915894216826377</v>
      </c>
      <c r="P20" s="4"/>
    </row>
    <row r="21" spans="1:16" s="52" customFormat="1" x14ac:dyDescent="0.25">
      <c r="A21" s="58" t="s">
        <v>60</v>
      </c>
      <c r="B21" s="56">
        <f>LOOKUP_Stillinger!G15</f>
        <v>0.283860628</v>
      </c>
      <c r="C21" s="56">
        <f>LOOKUP_Stillinger!H15</f>
        <v>0.22994540599999999</v>
      </c>
      <c r="D21" s="56">
        <f>LOOKUP_Stillinger!I15</f>
        <v>0.23405142100000001</v>
      </c>
      <c r="E21" s="56">
        <f>LOOKUP_Stillinger!J15</f>
        <v>0.31458784000000001</v>
      </c>
      <c r="F21" s="56">
        <f>LOOKUP_Stillinger!K15</f>
        <v>0.29185393599999998</v>
      </c>
      <c r="G21" s="56">
        <f>LOOKUP_Stillinger!L15</f>
        <v>0.27194161900000002</v>
      </c>
      <c r="H21" s="4"/>
      <c r="I21" s="54" t="s">
        <v>60</v>
      </c>
      <c r="J21" s="105">
        <f t="shared" ref="J21:J27" si="18">B21/B$27</f>
        <v>4.5109487918976123</v>
      </c>
      <c r="K21" s="105">
        <f t="shared" si="17"/>
        <v>3.6375770433882315</v>
      </c>
      <c r="L21" s="105">
        <f t="shared" si="17"/>
        <v>3.73229946794046</v>
      </c>
      <c r="M21" s="105">
        <f t="shared" si="17"/>
        <v>5.0226938422043617</v>
      </c>
      <c r="N21" s="105">
        <f t="shared" si="17"/>
        <v>4.8672566176870102</v>
      </c>
      <c r="O21" s="106">
        <f t="shared" si="17"/>
        <v>4.4069643331820876</v>
      </c>
      <c r="P21" s="4"/>
    </row>
    <row r="22" spans="1:16" s="52" customFormat="1" x14ac:dyDescent="0.25">
      <c r="A22" s="58" t="s">
        <v>1</v>
      </c>
      <c r="B22" s="56">
        <f>LOOKUP_Stillinger!G16</f>
        <v>0.19040809</v>
      </c>
      <c r="C22" s="56">
        <f>LOOKUP_Stillinger!H16</f>
        <v>0.178116687</v>
      </c>
      <c r="D22" s="56">
        <f>LOOKUP_Stillinger!I16</f>
        <v>0.17340035200000001</v>
      </c>
      <c r="E22" s="56">
        <f>LOOKUP_Stillinger!J16</f>
        <v>0.18120570899999999</v>
      </c>
      <c r="F22" s="56">
        <f>LOOKUP_Stillinger!K16</f>
        <v>0.17075764199999999</v>
      </c>
      <c r="G22" s="56">
        <f>LOOKUP_Stillinger!L16</f>
        <v>0.157520985</v>
      </c>
      <c r="H22" s="4"/>
      <c r="I22" s="54" t="s">
        <v>1</v>
      </c>
      <c r="J22" s="105">
        <f>B22/B$27</f>
        <v>3.0258551515394796</v>
      </c>
      <c r="K22" s="105">
        <f t="shared" si="17"/>
        <v>2.81768260973897</v>
      </c>
      <c r="L22" s="105">
        <f t="shared" si="17"/>
        <v>2.7651275892500924</v>
      </c>
      <c r="M22" s="105">
        <f t="shared" si="17"/>
        <v>2.8931213576677837</v>
      </c>
      <c r="N22" s="105">
        <f t="shared" si="17"/>
        <v>2.8477301846123786</v>
      </c>
      <c r="O22" s="106">
        <f t="shared" si="17"/>
        <v>2.5527146788910988</v>
      </c>
      <c r="P22" s="4"/>
    </row>
    <row r="23" spans="1:16" s="52" customFormat="1" x14ac:dyDescent="0.25">
      <c r="A23" s="58" t="s">
        <v>2</v>
      </c>
      <c r="B23" s="56">
        <f>LOOKUP_Stillinger!G17</f>
        <v>0.20065988900000001</v>
      </c>
      <c r="C23" s="56">
        <f>LOOKUP_Stillinger!H17</f>
        <v>0.19018159000000001</v>
      </c>
      <c r="D23" s="56">
        <f>LOOKUP_Stillinger!I17</f>
        <v>0.19035285699999999</v>
      </c>
      <c r="E23" s="56">
        <f>LOOKUP_Stillinger!J17</f>
        <v>0.199012149</v>
      </c>
      <c r="F23" s="56">
        <f>LOOKUP_Stillinger!K17</f>
        <v>0.18763929700000001</v>
      </c>
      <c r="G23" s="56">
        <f>LOOKUP_Stillinger!L17</f>
        <v>0.180937292</v>
      </c>
      <c r="H23" s="4"/>
      <c r="I23" s="54" t="s">
        <v>2</v>
      </c>
      <c r="J23" s="105">
        <f t="shared" si="18"/>
        <v>3.1887708071542034</v>
      </c>
      <c r="K23" s="105">
        <f t="shared" si="17"/>
        <v>3.0085410180322234</v>
      </c>
      <c r="L23" s="105">
        <f t="shared" si="17"/>
        <v>3.0354606003526308</v>
      </c>
      <c r="M23" s="105">
        <f t="shared" si="17"/>
        <v>3.1774180950737221</v>
      </c>
      <c r="N23" s="105">
        <f t="shared" si="17"/>
        <v>3.1292660382739825</v>
      </c>
      <c r="O23" s="106">
        <f t="shared" si="17"/>
        <v>2.9321888842125063</v>
      </c>
      <c r="P23" s="4"/>
    </row>
    <row r="24" spans="1:16" s="52" customFormat="1" x14ac:dyDescent="0.25">
      <c r="A24" s="58" t="s">
        <v>3</v>
      </c>
      <c r="B24" s="56">
        <f>LOOKUP_Stillinger!G18</f>
        <v>0.209920777</v>
      </c>
      <c r="C24" s="56">
        <f>LOOKUP_Stillinger!H18</f>
        <v>0.202889134</v>
      </c>
      <c r="D24" s="56">
        <f>LOOKUP_Stillinger!I18</f>
        <v>0.20273046</v>
      </c>
      <c r="E24" s="56">
        <f>LOOKUP_Stillinger!J18</f>
        <v>0.20924311800000001</v>
      </c>
      <c r="F24" s="56">
        <f>LOOKUP_Stillinger!K18</f>
        <v>0.207010202</v>
      </c>
      <c r="G24" s="56">
        <f>LOOKUP_Stillinger!L18</f>
        <v>0.199158419</v>
      </c>
      <c r="H24" s="4"/>
      <c r="I24" s="54" t="s">
        <v>3</v>
      </c>
      <c r="J24" s="105">
        <f t="shared" si="18"/>
        <v>3.3359394787302383</v>
      </c>
      <c r="K24" s="105">
        <f t="shared" si="17"/>
        <v>3.209565561798259</v>
      </c>
      <c r="L24" s="105">
        <f t="shared" si="17"/>
        <v>3.232839966365018</v>
      </c>
      <c r="M24" s="105">
        <f t="shared" si="17"/>
        <v>3.3407652384219322</v>
      </c>
      <c r="N24" s="105">
        <f t="shared" si="17"/>
        <v>3.4523151869133084</v>
      </c>
      <c r="O24" s="106">
        <f t="shared" si="17"/>
        <v>3.2274723244400985</v>
      </c>
      <c r="P24" s="4"/>
    </row>
    <row r="25" spans="1:16" s="52" customFormat="1" x14ac:dyDescent="0.25">
      <c r="A25" s="58" t="s">
        <v>4</v>
      </c>
      <c r="B25" s="56">
        <f>LOOKUP_Stillinger!G19</f>
        <v>0.15331672499999999</v>
      </c>
      <c r="C25" s="56">
        <f>LOOKUP_Stillinger!H19</f>
        <v>0.15013971200000001</v>
      </c>
      <c r="D25" s="56">
        <f>LOOKUP_Stillinger!I19</f>
        <v>0.14832722500000001</v>
      </c>
      <c r="E25" s="56">
        <f>LOOKUP_Stillinger!J19</f>
        <v>0.15328072500000001</v>
      </c>
      <c r="F25" s="56">
        <f>LOOKUP_Stillinger!K19</f>
        <v>0.14973729599999999</v>
      </c>
      <c r="G25" s="56">
        <f>LOOKUP_Stillinger!L19</f>
        <v>0.14578543999999999</v>
      </c>
      <c r="H25" s="4"/>
      <c r="I25" s="54" t="s">
        <v>4</v>
      </c>
      <c r="J25" s="105">
        <f t="shared" si="18"/>
        <v>2.4364206487151447</v>
      </c>
      <c r="K25" s="105">
        <f t="shared" si="17"/>
        <v>2.3751062444453472</v>
      </c>
      <c r="L25" s="105">
        <f t="shared" si="17"/>
        <v>2.3652991320594667</v>
      </c>
      <c r="M25" s="105">
        <f t="shared" si="17"/>
        <v>2.4472724488846112</v>
      </c>
      <c r="N25" s="105">
        <f t="shared" si="17"/>
        <v>2.4971732602247951</v>
      </c>
      <c r="O25" s="106">
        <f t="shared" si="17"/>
        <v>2.3625336818240279</v>
      </c>
      <c r="P25" s="4"/>
    </row>
    <row r="26" spans="1:16" s="52" customFormat="1" x14ac:dyDescent="0.25">
      <c r="A26" s="58" t="s">
        <v>5</v>
      </c>
      <c r="B26" s="56">
        <f>LOOKUP_Stillinger!G20</f>
        <v>0.154162254</v>
      </c>
      <c r="C26" s="56">
        <f>LOOKUP_Stillinger!H20</f>
        <v>0.151130925</v>
      </c>
      <c r="D26" s="56">
        <f>LOOKUP_Stillinger!I20</f>
        <v>0.15038194999999999</v>
      </c>
      <c r="E26" s="56">
        <f>LOOKUP_Stillinger!J20</f>
        <v>0.15892314599999999</v>
      </c>
      <c r="F26" s="56">
        <f>LOOKUP_Stillinger!K20</f>
        <v>0.156088849</v>
      </c>
      <c r="G26" s="56">
        <f>LOOKUP_Stillinger!L20</f>
        <v>0.15463647599999999</v>
      </c>
      <c r="H26" s="4"/>
      <c r="I26" s="54" t="s">
        <v>5</v>
      </c>
      <c r="J26" s="105">
        <f t="shared" si="18"/>
        <v>2.4498573061619271</v>
      </c>
      <c r="K26" s="105">
        <f t="shared" si="17"/>
        <v>2.3907865475078398</v>
      </c>
      <c r="L26" s="105">
        <f t="shared" si="17"/>
        <v>2.3980647909539878</v>
      </c>
      <c r="M26" s="105">
        <f t="shared" si="17"/>
        <v>2.5373590625688034</v>
      </c>
      <c r="N26" s="105">
        <f t="shared" si="17"/>
        <v>2.6030982951773467</v>
      </c>
      <c r="O26" s="106">
        <f t="shared" si="17"/>
        <v>2.5059696152686644</v>
      </c>
      <c r="P26" s="4"/>
    </row>
    <row r="27" spans="1:16" s="52" customFormat="1" x14ac:dyDescent="0.25">
      <c r="A27" s="58" t="s">
        <v>6</v>
      </c>
      <c r="B27" s="56">
        <f>LOOKUP_Stillinger!G21</f>
        <v>6.2927034000000007E-2</v>
      </c>
      <c r="C27" s="56">
        <f>LOOKUP_Stillinger!H21</f>
        <v>6.3213892999999993E-2</v>
      </c>
      <c r="D27" s="56">
        <f>LOOKUP_Stillinger!I21</f>
        <v>6.2709711000000001E-2</v>
      </c>
      <c r="E27" s="56">
        <f>LOOKUP_Stillinger!J21</f>
        <v>6.2633289999999994E-2</v>
      </c>
      <c r="F27" s="56">
        <f>LOOKUP_Stillinger!K21</f>
        <v>5.9962717999999998E-2</v>
      </c>
      <c r="G27" s="56">
        <f>LOOKUP_Stillinger!L21</f>
        <v>6.1707243000000002E-2</v>
      </c>
      <c r="H27" s="4"/>
      <c r="I27" s="54" t="s">
        <v>6</v>
      </c>
      <c r="J27" s="105">
        <f t="shared" si="18"/>
        <v>1</v>
      </c>
      <c r="K27" s="105">
        <f t="shared" si="17"/>
        <v>1</v>
      </c>
      <c r="L27" s="105">
        <f t="shared" si="17"/>
        <v>1</v>
      </c>
      <c r="M27" s="105">
        <f t="shared" si="17"/>
        <v>1</v>
      </c>
      <c r="N27" s="105">
        <f t="shared" si="17"/>
        <v>1</v>
      </c>
      <c r="O27" s="106">
        <f t="shared" si="17"/>
        <v>1</v>
      </c>
      <c r="P27" s="4"/>
    </row>
    <row r="28" spans="1:16" s="52" customFormat="1" ht="15.75" thickBot="1" x14ac:dyDescent="0.3">
      <c r="A28" s="64"/>
      <c r="B28" s="70"/>
      <c r="C28" s="70"/>
      <c r="D28" s="70"/>
      <c r="E28" s="70"/>
      <c r="F28" s="70"/>
      <c r="G28" s="70"/>
      <c r="H28" s="20"/>
      <c r="I28" s="66"/>
      <c r="J28" s="71"/>
      <c r="K28" s="71"/>
      <c r="L28" s="71"/>
      <c r="M28" s="71"/>
      <c r="N28" s="71"/>
      <c r="O28" s="72"/>
      <c r="P28" s="4"/>
    </row>
    <row r="29" spans="1:16" s="52" customForma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15.75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13" t="s">
        <v>73</v>
      </c>
      <c r="B31" s="14"/>
      <c r="C31" s="14"/>
      <c r="D31" s="14"/>
      <c r="E31" s="14"/>
      <c r="F31" s="14"/>
      <c r="G31" s="14"/>
      <c r="H31" s="15"/>
      <c r="I31" s="14" t="s">
        <v>74</v>
      </c>
      <c r="J31" s="14"/>
      <c r="K31" s="14"/>
      <c r="L31" s="14"/>
      <c r="M31" s="14"/>
      <c r="N31" s="14"/>
      <c r="O31" s="16"/>
      <c r="P31" s="4"/>
    </row>
    <row r="32" spans="1:16" x14ac:dyDescent="0.25">
      <c r="A32" s="17"/>
      <c r="B32" s="10">
        <f>B6</f>
        <v>2011</v>
      </c>
      <c r="C32" s="10">
        <f t="shared" ref="C32:G32" si="19">C6</f>
        <v>2012</v>
      </c>
      <c r="D32" s="10">
        <f t="shared" si="19"/>
        <v>2013</v>
      </c>
      <c r="E32" s="10">
        <f t="shared" si="19"/>
        <v>2014</v>
      </c>
      <c r="F32" s="10">
        <f t="shared" si="19"/>
        <v>2015</v>
      </c>
      <c r="G32" s="10">
        <f t="shared" si="19"/>
        <v>2016</v>
      </c>
      <c r="H32" s="4"/>
      <c r="I32" s="10"/>
      <c r="J32" s="10">
        <f>B6</f>
        <v>2011</v>
      </c>
      <c r="K32" s="10">
        <f t="shared" ref="K32:O32" si="20">C6</f>
        <v>2012</v>
      </c>
      <c r="L32" s="10">
        <f t="shared" si="20"/>
        <v>2013</v>
      </c>
      <c r="M32" s="10">
        <f t="shared" si="20"/>
        <v>2014</v>
      </c>
      <c r="N32" s="10">
        <f t="shared" si="20"/>
        <v>2015</v>
      </c>
      <c r="O32" s="18">
        <f t="shared" si="20"/>
        <v>2016</v>
      </c>
      <c r="P32" s="4"/>
    </row>
    <row r="33" spans="1:16" x14ac:dyDescent="0.25">
      <c r="A33" s="58" t="s">
        <v>64</v>
      </c>
      <c r="B33" s="55">
        <f>LOOKUP_Stillinger!G25</f>
        <v>21375</v>
      </c>
      <c r="C33" s="55">
        <f>LOOKUP_Stillinger!H25</f>
        <v>23383</v>
      </c>
      <c r="D33" s="55">
        <f>LOOKUP_Stillinger!I25</f>
        <v>24540</v>
      </c>
      <c r="E33" s="55">
        <f>LOOKUP_Stillinger!J25</f>
        <v>24002</v>
      </c>
      <c r="F33" s="55">
        <f>LOOKUP_Stillinger!K25</f>
        <v>27624</v>
      </c>
      <c r="G33" s="55">
        <f>LOOKUP_Stillinger!L25</f>
        <v>29646</v>
      </c>
      <c r="H33" s="4"/>
      <c r="I33" s="54" t="s">
        <v>64</v>
      </c>
      <c r="J33" s="56">
        <f>B33/B$41</f>
        <v>9.9534342258440045E-2</v>
      </c>
      <c r="K33" s="56">
        <f t="shared" ref="K33:O40" si="21">C33/C$41</f>
        <v>0.10544567403519214</v>
      </c>
      <c r="L33" s="56">
        <f t="shared" si="21"/>
        <v>0.10770669019184431</v>
      </c>
      <c r="M33" s="56">
        <f t="shared" si="21"/>
        <v>0.10432431727597133</v>
      </c>
      <c r="N33" s="56">
        <f t="shared" si="21"/>
        <v>0.11673427991886409</v>
      </c>
      <c r="O33" s="57">
        <f t="shared" si="21"/>
        <v>0.12092905625897403</v>
      </c>
      <c r="P33" s="4"/>
    </row>
    <row r="34" spans="1:16" x14ac:dyDescent="0.25">
      <c r="A34" s="58" t="s">
        <v>60</v>
      </c>
      <c r="B34" s="55">
        <f>LOOKUP_Stillinger!G26</f>
        <v>22751</v>
      </c>
      <c r="C34" s="55">
        <f>LOOKUP_Stillinger!H26</f>
        <v>24286</v>
      </c>
      <c r="D34" s="55">
        <f>LOOKUP_Stillinger!I26</f>
        <v>25155</v>
      </c>
      <c r="E34" s="55">
        <f>LOOKUP_Stillinger!J26</f>
        <v>25513</v>
      </c>
      <c r="F34" s="55">
        <f>LOOKUP_Stillinger!K26</f>
        <v>27107</v>
      </c>
      <c r="G34" s="55">
        <f>LOOKUP_Stillinger!L26</f>
        <v>28416</v>
      </c>
      <c r="H34" s="4"/>
      <c r="I34" s="54" t="s">
        <v>60</v>
      </c>
      <c r="J34" s="56">
        <f t="shared" ref="J34:J40" si="22">B34/B$41</f>
        <v>0.10594179278230501</v>
      </c>
      <c r="K34" s="56">
        <f t="shared" si="21"/>
        <v>0.10951775390748307</v>
      </c>
      <c r="L34" s="56">
        <f t="shared" si="21"/>
        <v>0.11040594098516071</v>
      </c>
      <c r="M34" s="56">
        <f t="shared" si="21"/>
        <v>0.11089185512298377</v>
      </c>
      <c r="N34" s="56">
        <f t="shared" si="21"/>
        <v>0.11454952670723462</v>
      </c>
      <c r="O34" s="57">
        <f t="shared" si="21"/>
        <v>0.11591176086672758</v>
      </c>
      <c r="P34" s="4"/>
    </row>
    <row r="35" spans="1:16" x14ac:dyDescent="0.25">
      <c r="A35" s="58" t="s">
        <v>1</v>
      </c>
      <c r="B35" s="55">
        <f>LOOKUP_Stillinger!G27</f>
        <v>23059</v>
      </c>
      <c r="C35" s="55">
        <f>LOOKUP_Stillinger!H27</f>
        <v>23009</v>
      </c>
      <c r="D35" s="55">
        <f>LOOKUP_Stillinger!I27</f>
        <v>23512</v>
      </c>
      <c r="E35" s="55">
        <f>LOOKUP_Stillinger!J27</f>
        <v>23510</v>
      </c>
      <c r="F35" s="55">
        <f>LOOKUP_Stillinger!K27</f>
        <v>23242</v>
      </c>
      <c r="G35" s="55">
        <f>LOOKUP_Stillinger!L27</f>
        <v>23984</v>
      </c>
      <c r="H35" s="4"/>
      <c r="I35" s="54" t="s">
        <v>1</v>
      </c>
      <c r="J35" s="56">
        <f t="shared" si="22"/>
        <v>0.10737601862630966</v>
      </c>
      <c r="K35" s="56">
        <f t="shared" si="21"/>
        <v>0.1037591204668236</v>
      </c>
      <c r="L35" s="56">
        <f t="shared" si="21"/>
        <v>0.10319477179260976</v>
      </c>
      <c r="M35" s="56">
        <f t="shared" si="21"/>
        <v>0.10218584697767211</v>
      </c>
      <c r="N35" s="56">
        <f t="shared" si="21"/>
        <v>9.821670047329277E-2</v>
      </c>
      <c r="O35" s="57">
        <f t="shared" si="21"/>
        <v>9.7833181046860729E-2</v>
      </c>
    </row>
    <row r="36" spans="1:16" x14ac:dyDescent="0.25">
      <c r="A36" s="58" t="s">
        <v>2</v>
      </c>
      <c r="B36" s="55">
        <f>LOOKUP_Stillinger!G28</f>
        <v>16853</v>
      </c>
      <c r="C36" s="55">
        <f>LOOKUP_Stillinger!H28</f>
        <v>16975</v>
      </c>
      <c r="D36" s="55">
        <f>LOOKUP_Stillinger!I28</f>
        <v>17259</v>
      </c>
      <c r="E36" s="55">
        <f>LOOKUP_Stillinger!J28</f>
        <v>17284</v>
      </c>
      <c r="F36" s="55">
        <f>LOOKUP_Stillinger!K28</f>
        <v>17190</v>
      </c>
      <c r="G36" s="55">
        <f>LOOKUP_Stillinger!L28</f>
        <v>17672</v>
      </c>
      <c r="H36" s="4"/>
      <c r="I36" s="54" t="s">
        <v>2</v>
      </c>
      <c r="J36" s="56">
        <f t="shared" si="22"/>
        <v>7.847729918509895E-2</v>
      </c>
      <c r="K36" s="56">
        <f t="shared" si="21"/>
        <v>7.6548788296941658E-2</v>
      </c>
      <c r="L36" s="56">
        <f t="shared" si="21"/>
        <v>7.5750194214386349E-2</v>
      </c>
      <c r="M36" s="56">
        <f t="shared" si="21"/>
        <v>7.5124635438625464E-2</v>
      </c>
      <c r="N36" s="56">
        <f t="shared" si="21"/>
        <v>7.2641987829614604E-2</v>
      </c>
      <c r="O36" s="57">
        <f t="shared" si="21"/>
        <v>7.2085889570552147E-2</v>
      </c>
    </row>
    <row r="37" spans="1:16" x14ac:dyDescent="0.25">
      <c r="A37" s="58" t="s">
        <v>3</v>
      </c>
      <c r="B37" s="55">
        <f>LOOKUP_Stillinger!G29</f>
        <v>14689</v>
      </c>
      <c r="C37" s="55">
        <f>LOOKUP_Stillinger!H29</f>
        <v>14911</v>
      </c>
      <c r="D37" s="55">
        <f>LOOKUP_Stillinger!I29</f>
        <v>15456</v>
      </c>
      <c r="E37" s="55">
        <f>LOOKUP_Stillinger!J29</f>
        <v>15844</v>
      </c>
      <c r="F37" s="55">
        <f>LOOKUP_Stillinger!K29</f>
        <v>15578</v>
      </c>
      <c r="G37" s="55">
        <f>LOOKUP_Stillinger!L29</f>
        <v>16007</v>
      </c>
      <c r="H37" s="4"/>
      <c r="I37" s="54" t="s">
        <v>3</v>
      </c>
      <c r="J37" s="56">
        <f t="shared" si="22"/>
        <v>6.8400465657741563E-2</v>
      </c>
      <c r="K37" s="56">
        <f t="shared" si="21"/>
        <v>6.7241177160276708E-2</v>
      </c>
      <c r="L37" s="56">
        <f t="shared" si="21"/>
        <v>6.7836780913005115E-2</v>
      </c>
      <c r="M37" s="56">
        <f t="shared" si="21"/>
        <v>6.8865697980188725E-2</v>
      </c>
      <c r="N37" s="56">
        <f t="shared" si="21"/>
        <v>6.582995267072346E-2</v>
      </c>
      <c r="O37" s="57">
        <f t="shared" si="21"/>
        <v>6.529418483226733E-2</v>
      </c>
    </row>
    <row r="38" spans="1:16" x14ac:dyDescent="0.25">
      <c r="A38" s="58" t="s">
        <v>4</v>
      </c>
      <c r="B38" s="55">
        <f>LOOKUP_Stillinger!G30</f>
        <v>26311</v>
      </c>
      <c r="C38" s="55">
        <f>LOOKUP_Stillinger!H30</f>
        <v>27067</v>
      </c>
      <c r="D38" s="55">
        <f>LOOKUP_Stillinger!I30</f>
        <v>27304</v>
      </c>
      <c r="E38" s="55">
        <f>LOOKUP_Stillinger!J30</f>
        <v>27579</v>
      </c>
      <c r="F38" s="55">
        <f>LOOKUP_Stillinger!K30</f>
        <v>27320</v>
      </c>
      <c r="G38" s="55">
        <f>LOOKUP_Stillinger!L30</f>
        <v>27491</v>
      </c>
      <c r="H38" s="4"/>
      <c r="I38" s="54" t="s">
        <v>4</v>
      </c>
      <c r="J38" s="56">
        <f t="shared" si="22"/>
        <v>0.12251920838183934</v>
      </c>
      <c r="K38" s="56">
        <f t="shared" si="21"/>
        <v>0.12205867763377436</v>
      </c>
      <c r="L38" s="56">
        <f t="shared" si="21"/>
        <v>0.11983795717188742</v>
      </c>
      <c r="M38" s="56">
        <f t="shared" si="21"/>
        <v>0.11987169178210205</v>
      </c>
      <c r="N38" s="56">
        <f t="shared" si="21"/>
        <v>0.11544962812711292</v>
      </c>
      <c r="O38" s="57">
        <f t="shared" si="21"/>
        <v>0.11213859156768045</v>
      </c>
    </row>
    <row r="39" spans="1:16" x14ac:dyDescent="0.25">
      <c r="A39" s="58" t="s">
        <v>5</v>
      </c>
      <c r="B39" s="55">
        <f>LOOKUP_Stillinger!G31</f>
        <v>26906</v>
      </c>
      <c r="C39" s="55">
        <f>LOOKUP_Stillinger!H31</f>
        <v>28007</v>
      </c>
      <c r="D39" s="55">
        <f>LOOKUP_Stillinger!I31</f>
        <v>28913</v>
      </c>
      <c r="E39" s="55">
        <f>LOOKUP_Stillinger!J31</f>
        <v>29358</v>
      </c>
      <c r="F39" s="55">
        <f>LOOKUP_Stillinger!K31</f>
        <v>29851</v>
      </c>
      <c r="G39" s="55">
        <f>LOOKUP_Stillinger!L31</f>
        <v>30455</v>
      </c>
      <c r="H39" s="4"/>
      <c r="I39" s="54" t="s">
        <v>5</v>
      </c>
      <c r="J39" s="56">
        <f t="shared" si="22"/>
        <v>0.12528987194412108</v>
      </c>
      <c r="K39" s="56">
        <f t="shared" si="21"/>
        <v>0.12629760906229426</v>
      </c>
      <c r="L39" s="56">
        <f t="shared" si="21"/>
        <v>0.12689989949131192</v>
      </c>
      <c r="M39" s="56">
        <f t="shared" si="21"/>
        <v>0.1276040874338791</v>
      </c>
      <c r="N39" s="56">
        <f t="shared" si="21"/>
        <v>0.12614519945909397</v>
      </c>
      <c r="O39" s="57">
        <f t="shared" si="21"/>
        <v>0.12422904973241092</v>
      </c>
    </row>
    <row r="40" spans="1:16" x14ac:dyDescent="0.25">
      <c r="A40" s="58" t="s">
        <v>6</v>
      </c>
      <c r="B40" s="55">
        <f>LOOKUP_Stillinger!G32</f>
        <v>62806</v>
      </c>
      <c r="C40" s="55">
        <f>LOOKUP_Stillinger!H32</f>
        <v>64116</v>
      </c>
      <c r="D40" s="55">
        <f>LOOKUP_Stillinger!I32</f>
        <v>65702</v>
      </c>
      <c r="E40" s="55">
        <f>LOOKUP_Stillinger!J32</f>
        <v>66981</v>
      </c>
      <c r="F40" s="55">
        <f>LOOKUP_Stillinger!K32</f>
        <v>68728</v>
      </c>
      <c r="G40" s="55">
        <f>LOOKUP_Stillinger!L32</f>
        <v>71481</v>
      </c>
      <c r="H40" s="4"/>
      <c r="I40" s="54" t="s">
        <v>6</v>
      </c>
      <c r="J40" s="56">
        <f t="shared" si="22"/>
        <v>0.29246100116414436</v>
      </c>
      <c r="K40" s="56">
        <f t="shared" si="21"/>
        <v>0.28913119943721421</v>
      </c>
      <c r="L40" s="56">
        <f t="shared" si="21"/>
        <v>0.2883677652397944</v>
      </c>
      <c r="M40" s="56">
        <f t="shared" si="21"/>
        <v>0.29113186798857743</v>
      </c>
      <c r="N40" s="56">
        <f t="shared" si="21"/>
        <v>0.29043272481406357</v>
      </c>
      <c r="O40" s="57">
        <f t="shared" si="21"/>
        <v>0.2915782861245268</v>
      </c>
    </row>
    <row r="41" spans="1:16" ht="15.75" thickBot="1" x14ac:dyDescent="0.3">
      <c r="A41" s="64" t="s">
        <v>9</v>
      </c>
      <c r="B41" s="70">
        <f>SUM(B33:B40)</f>
        <v>214750</v>
      </c>
      <c r="C41" s="70">
        <f t="shared" ref="C41" si="23">SUM(C33:C40)</f>
        <v>221754</v>
      </c>
      <c r="D41" s="70">
        <f t="shared" ref="D41" si="24">SUM(D33:D40)</f>
        <v>227841</v>
      </c>
      <c r="E41" s="70">
        <f t="shared" ref="E41" si="25">SUM(E33:E40)</f>
        <v>230071</v>
      </c>
      <c r="F41" s="70">
        <f t="shared" ref="F41" si="26">SUM(F33:F40)</f>
        <v>236640</v>
      </c>
      <c r="G41" s="70">
        <f t="shared" ref="G41" si="27">SUM(G33:G40)</f>
        <v>245152</v>
      </c>
      <c r="H41" s="20"/>
      <c r="I41" s="66" t="s">
        <v>9</v>
      </c>
      <c r="J41" s="71">
        <f>SUM(J33:J40)</f>
        <v>1</v>
      </c>
      <c r="K41" s="71">
        <f t="shared" ref="K41:O41" si="28">SUM(K33:K40)</f>
        <v>1</v>
      </c>
      <c r="L41" s="71">
        <f t="shared" si="28"/>
        <v>1</v>
      </c>
      <c r="M41" s="71">
        <f t="shared" si="28"/>
        <v>1</v>
      </c>
      <c r="N41" s="71">
        <f t="shared" si="28"/>
        <v>1</v>
      </c>
      <c r="O41" s="72">
        <f t="shared" si="28"/>
        <v>1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3" name="Drop Down 1">
              <controlPr defaultSize="0" autoLine="0" autoPict="0">
                <anchor moveWithCells="1">
                  <from>
                    <xdr:col>0</xdr:col>
                    <xdr:colOff>9525</xdr:colOff>
                    <xdr:row>1</xdr:row>
                    <xdr:rowOff>0</xdr:rowOff>
                  </from>
                  <to>
                    <xdr:col>1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752475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5" name="Drop Down 3">
              <controlPr defaultSize="0" autoLine="0" autoPict="0">
                <anchor moveWithCells="1">
                  <from>
                    <xdr:col>1</xdr:col>
                    <xdr:colOff>9525</xdr:colOff>
                    <xdr:row>1</xdr:row>
                    <xdr:rowOff>0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79"/>
  <sheetViews>
    <sheetView topLeftCell="AC1" zoomScale="90" zoomScaleNormal="90" workbookViewId="0">
      <selection activeCell="BB1" sqref="BB1"/>
    </sheetView>
  </sheetViews>
  <sheetFormatPr baseColWidth="10" defaultRowHeight="15" x14ac:dyDescent="0.25"/>
  <cols>
    <col min="1" max="1" width="53.5703125" bestFit="1" customWidth="1"/>
    <col min="2" max="2" width="19.42578125" bestFit="1" customWidth="1"/>
    <col min="3" max="3" width="14.85546875" bestFit="1" customWidth="1"/>
    <col min="4" max="4" width="19.85546875" bestFit="1" customWidth="1"/>
    <col min="5" max="10" width="9.5703125" bestFit="1" customWidth="1"/>
    <col min="71" max="76" width="13.28515625" bestFit="1" customWidth="1"/>
  </cols>
  <sheetData>
    <row r="1" spans="1:76" x14ac:dyDescent="0.25">
      <c r="A1" s="40">
        <v>1</v>
      </c>
      <c r="B1" s="40">
        <v>2</v>
      </c>
      <c r="C1" s="40">
        <v>3</v>
      </c>
      <c r="D1" s="40">
        <v>4</v>
      </c>
      <c r="E1" s="40">
        <v>5</v>
      </c>
      <c r="F1" s="40">
        <v>6</v>
      </c>
      <c r="G1" s="40">
        <v>7</v>
      </c>
      <c r="H1" s="40">
        <v>8</v>
      </c>
      <c r="I1" s="40">
        <v>9</v>
      </c>
      <c r="J1" s="40">
        <v>10</v>
      </c>
      <c r="K1" s="40">
        <v>1</v>
      </c>
      <c r="L1" s="40">
        <v>2</v>
      </c>
      <c r="M1" s="40">
        <v>3</v>
      </c>
      <c r="N1" s="40">
        <v>4</v>
      </c>
      <c r="O1" s="40">
        <v>5</v>
      </c>
      <c r="P1" s="40">
        <v>6</v>
      </c>
      <c r="Q1" s="40">
        <v>7</v>
      </c>
      <c r="R1" s="40">
        <v>8</v>
      </c>
      <c r="S1" s="40">
        <v>9</v>
      </c>
      <c r="T1" s="43">
        <v>1</v>
      </c>
      <c r="U1" s="43">
        <v>2</v>
      </c>
      <c r="V1" s="43">
        <v>3</v>
      </c>
      <c r="W1" s="43">
        <v>4</v>
      </c>
      <c r="X1" s="43">
        <v>5</v>
      </c>
      <c r="Y1" s="43">
        <v>6</v>
      </c>
      <c r="Z1" s="43">
        <v>7</v>
      </c>
      <c r="AA1" s="43">
        <v>8</v>
      </c>
      <c r="AB1" s="43">
        <v>9</v>
      </c>
      <c r="AC1" s="43">
        <v>10</v>
      </c>
      <c r="AD1" s="43">
        <v>1</v>
      </c>
      <c r="AE1" s="43">
        <v>2</v>
      </c>
      <c r="AF1" s="43">
        <v>3</v>
      </c>
      <c r="AG1" s="43">
        <v>4</v>
      </c>
      <c r="AH1" s="43">
        <v>5</v>
      </c>
      <c r="AI1" s="43">
        <v>6</v>
      </c>
      <c r="AJ1" s="43">
        <v>7</v>
      </c>
      <c r="AK1" s="43">
        <v>8</v>
      </c>
      <c r="AL1" s="43">
        <v>9</v>
      </c>
      <c r="AM1" s="46">
        <v>1</v>
      </c>
      <c r="AN1" s="46">
        <v>2</v>
      </c>
      <c r="AO1" s="46">
        <v>3</v>
      </c>
      <c r="AP1" s="46">
        <v>4</v>
      </c>
      <c r="AQ1" s="46">
        <v>5</v>
      </c>
      <c r="AR1" s="46">
        <v>6</v>
      </c>
      <c r="AS1" s="46">
        <v>7</v>
      </c>
      <c r="AT1" s="46">
        <v>8</v>
      </c>
      <c r="AU1" s="46">
        <v>9</v>
      </c>
      <c r="AV1" s="46">
        <v>10</v>
      </c>
      <c r="AW1" s="46">
        <v>1</v>
      </c>
      <c r="AX1" s="46">
        <v>2</v>
      </c>
      <c r="AY1" s="46">
        <v>3</v>
      </c>
      <c r="AZ1" s="46">
        <v>4</v>
      </c>
      <c r="BA1" s="46">
        <v>5</v>
      </c>
      <c r="BB1" s="46">
        <v>6</v>
      </c>
      <c r="BC1" s="46">
        <v>7</v>
      </c>
      <c r="BD1" s="46">
        <v>8</v>
      </c>
      <c r="BE1" s="46">
        <v>9</v>
      </c>
      <c r="BF1">
        <v>1</v>
      </c>
      <c r="BG1" s="49">
        <v>2</v>
      </c>
      <c r="BH1" s="49">
        <v>3</v>
      </c>
      <c r="BI1" s="49">
        <v>4</v>
      </c>
      <c r="BJ1" s="49">
        <v>5</v>
      </c>
      <c r="BK1" s="49">
        <v>6</v>
      </c>
      <c r="BL1" s="49">
        <v>7</v>
      </c>
      <c r="BM1" s="49">
        <v>8</v>
      </c>
      <c r="BN1" s="49">
        <v>9</v>
      </c>
      <c r="BO1" s="49">
        <v>10</v>
      </c>
      <c r="BP1" s="49">
        <v>1</v>
      </c>
      <c r="BQ1" s="49">
        <v>2</v>
      </c>
      <c r="BR1" s="49">
        <v>3</v>
      </c>
      <c r="BS1" s="49">
        <v>4</v>
      </c>
      <c r="BT1" s="49">
        <v>5</v>
      </c>
      <c r="BU1" s="49">
        <v>6</v>
      </c>
      <c r="BV1" s="49">
        <v>7</v>
      </c>
      <c r="BW1" s="49">
        <v>8</v>
      </c>
      <c r="BX1" s="49">
        <v>9</v>
      </c>
    </row>
    <row r="2" spans="1:76" x14ac:dyDescent="0.25">
      <c r="A2" s="1" t="s">
        <v>32</v>
      </c>
      <c r="B2" s="1"/>
      <c r="C2" s="1"/>
      <c r="D2" s="1"/>
      <c r="E2" s="1"/>
      <c r="F2" s="1"/>
      <c r="G2" s="1"/>
      <c r="H2" s="1"/>
      <c r="I2" s="1"/>
      <c r="J2" s="1"/>
      <c r="K2" s="3"/>
      <c r="L2" s="1" t="s">
        <v>38</v>
      </c>
      <c r="M2" s="1"/>
      <c r="N2" s="1"/>
      <c r="O2" s="1"/>
      <c r="P2" s="1"/>
      <c r="Q2" s="1"/>
      <c r="R2" s="1"/>
      <c r="S2" s="1"/>
      <c r="T2" s="39" t="s">
        <v>56</v>
      </c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9" t="s">
        <v>57</v>
      </c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8" t="s">
        <v>58</v>
      </c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</row>
    <row r="3" spans="1:76" x14ac:dyDescent="0.25">
      <c r="A3" s="1" t="s">
        <v>61</v>
      </c>
      <c r="B3" s="1" t="s">
        <v>8</v>
      </c>
      <c r="C3" s="1" t="s">
        <v>22</v>
      </c>
      <c r="D3" s="1" t="s">
        <v>0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78</v>
      </c>
      <c r="K3" s="1" t="s">
        <v>61</v>
      </c>
      <c r="L3" s="1" t="s">
        <v>8</v>
      </c>
      <c r="M3" s="1" t="s">
        <v>22</v>
      </c>
      <c r="N3" s="1" t="s">
        <v>15</v>
      </c>
      <c r="O3" s="1" t="s">
        <v>16</v>
      </c>
      <c r="P3" s="1" t="s">
        <v>17</v>
      </c>
      <c r="Q3" s="1" t="s">
        <v>18</v>
      </c>
      <c r="R3" s="1" t="s">
        <v>19</v>
      </c>
      <c r="S3" s="1" t="s">
        <v>79</v>
      </c>
      <c r="T3" s="39"/>
      <c r="U3" s="39" t="s">
        <v>8</v>
      </c>
      <c r="V3" s="39" t="s">
        <v>22</v>
      </c>
      <c r="W3" s="39" t="s">
        <v>0</v>
      </c>
      <c r="X3" s="39" t="s">
        <v>10</v>
      </c>
      <c r="Y3" s="39" t="s">
        <v>11</v>
      </c>
      <c r="Z3" s="39" t="s">
        <v>12</v>
      </c>
      <c r="AA3" s="39" t="s">
        <v>13</v>
      </c>
      <c r="AB3" s="39" t="s">
        <v>14</v>
      </c>
      <c r="AC3" s="39" t="s">
        <v>78</v>
      </c>
      <c r="AD3" s="39"/>
      <c r="AE3" s="39" t="s">
        <v>8</v>
      </c>
      <c r="AF3" s="39" t="s">
        <v>22</v>
      </c>
      <c r="AG3" s="39" t="s">
        <v>15</v>
      </c>
      <c r="AH3" s="39" t="s">
        <v>16</v>
      </c>
      <c r="AI3" s="39" t="s">
        <v>17</v>
      </c>
      <c r="AJ3" s="39" t="s">
        <v>18</v>
      </c>
      <c r="AK3" s="39" t="s">
        <v>19</v>
      </c>
      <c r="AL3" s="39" t="s">
        <v>79</v>
      </c>
      <c r="AM3" s="9"/>
      <c r="AN3" s="9" t="s">
        <v>8</v>
      </c>
      <c r="AO3" s="9" t="s">
        <v>22</v>
      </c>
      <c r="AP3" s="9" t="s">
        <v>0</v>
      </c>
      <c r="AQ3" s="9" t="s">
        <v>10</v>
      </c>
      <c r="AR3" s="9" t="s">
        <v>11</v>
      </c>
      <c r="AS3" s="9" t="s">
        <v>12</v>
      </c>
      <c r="AT3" s="9" t="s">
        <v>13</v>
      </c>
      <c r="AU3" s="9" t="s">
        <v>14</v>
      </c>
      <c r="AV3" s="9" t="s">
        <v>78</v>
      </c>
      <c r="AW3" s="9" t="s">
        <v>48</v>
      </c>
      <c r="AX3" s="9" t="s">
        <v>8</v>
      </c>
      <c r="AY3" s="9" t="s">
        <v>22</v>
      </c>
      <c r="AZ3" s="9" t="s">
        <v>15</v>
      </c>
      <c r="BA3" s="9" t="s">
        <v>16</v>
      </c>
      <c r="BB3" s="9" t="s">
        <v>17</v>
      </c>
      <c r="BC3" s="9" t="s">
        <v>18</v>
      </c>
      <c r="BD3" s="9" t="s">
        <v>19</v>
      </c>
      <c r="BE3" s="9" t="s">
        <v>79</v>
      </c>
      <c r="BF3" s="8"/>
      <c r="BG3" s="8" t="s">
        <v>8</v>
      </c>
      <c r="BH3" s="8" t="s">
        <v>22</v>
      </c>
      <c r="BI3" s="8" t="s">
        <v>0</v>
      </c>
      <c r="BJ3" s="8" t="s">
        <v>10</v>
      </c>
      <c r="BK3" s="8" t="s">
        <v>11</v>
      </c>
      <c r="BL3" s="8" t="s">
        <v>12</v>
      </c>
      <c r="BM3" s="8" t="s">
        <v>13</v>
      </c>
      <c r="BN3" s="8" t="s">
        <v>14</v>
      </c>
      <c r="BO3" s="8" t="s">
        <v>78</v>
      </c>
      <c r="BP3" s="8" t="s">
        <v>48</v>
      </c>
      <c r="BQ3" s="8" t="s">
        <v>8</v>
      </c>
      <c r="BR3" s="8" t="s">
        <v>22</v>
      </c>
      <c r="BS3" s="8" t="s">
        <v>33</v>
      </c>
      <c r="BT3" s="8" t="s">
        <v>34</v>
      </c>
      <c r="BU3" s="8" t="s">
        <v>35</v>
      </c>
      <c r="BV3" s="8" t="s">
        <v>36</v>
      </c>
      <c r="BW3" s="8" t="s">
        <v>37</v>
      </c>
      <c r="BX3" s="8" t="s">
        <v>80</v>
      </c>
    </row>
    <row r="4" spans="1:76" x14ac:dyDescent="0.25">
      <c r="A4" s="42" t="str">
        <f>B4&amp;C4&amp;D4</f>
        <v>0000  LANDETAlle stillinger0% til 20%</v>
      </c>
      <c r="B4" s="83" t="s">
        <v>59</v>
      </c>
      <c r="C4" s="83" t="s">
        <v>31</v>
      </c>
      <c r="D4" s="83" t="s">
        <v>64</v>
      </c>
      <c r="E4" s="84">
        <v>20884</v>
      </c>
      <c r="F4" s="84">
        <v>22588</v>
      </c>
      <c r="G4" s="84">
        <v>23702</v>
      </c>
      <c r="H4" s="84">
        <v>23283</v>
      </c>
      <c r="I4" s="84">
        <v>24886</v>
      </c>
      <c r="J4" s="84">
        <v>24119</v>
      </c>
      <c r="K4" s="42" t="str">
        <f>L4&amp;M4</f>
        <v>0000  LANDETAlle stillinger</v>
      </c>
      <c r="L4" s="85" t="s">
        <v>59</v>
      </c>
      <c r="M4" s="85" t="s">
        <v>31</v>
      </c>
      <c r="N4" s="86">
        <v>0.67829877100000002</v>
      </c>
      <c r="O4" s="86">
        <v>0.67693313700000002</v>
      </c>
      <c r="P4" s="86">
        <v>0.67775497299999998</v>
      </c>
      <c r="Q4" s="86">
        <v>0.68197916400000003</v>
      </c>
      <c r="R4" s="86">
        <v>0.68038010299999996</v>
      </c>
      <c r="S4" s="86">
        <v>0.69216723599999996</v>
      </c>
      <c r="T4" s="42" t="str">
        <f>U4&amp;V4&amp;W4</f>
        <v>0000  LANDETAlle stillinger0% til 20%</v>
      </c>
      <c r="U4" s="87" t="s">
        <v>59</v>
      </c>
      <c r="V4" s="87" t="s">
        <v>31</v>
      </c>
      <c r="W4" s="87" t="s">
        <v>64</v>
      </c>
      <c r="X4" s="88">
        <v>13321</v>
      </c>
      <c r="Y4" s="88">
        <v>14448</v>
      </c>
      <c r="Z4" s="88">
        <v>15225</v>
      </c>
      <c r="AA4" s="88">
        <v>14687</v>
      </c>
      <c r="AB4" s="88">
        <v>16935</v>
      </c>
      <c r="AC4" s="88">
        <v>16382</v>
      </c>
      <c r="AD4" s="42" t="str">
        <f>AE4&amp;AF4</f>
        <v>0000  LANDETAlle stillinger</v>
      </c>
      <c r="AE4" s="89" t="s">
        <v>59</v>
      </c>
      <c r="AF4" s="89" t="s">
        <v>31</v>
      </c>
      <c r="AG4" s="90">
        <v>0.73464538400000001</v>
      </c>
      <c r="AH4" s="90">
        <v>0.732936692</v>
      </c>
      <c r="AI4" s="90">
        <v>0.733272645</v>
      </c>
      <c r="AJ4" s="90">
        <v>0.73641422199999995</v>
      </c>
      <c r="AK4" s="90">
        <v>0.73039422499999995</v>
      </c>
      <c r="AL4" s="90">
        <v>0.74038085600000003</v>
      </c>
      <c r="AM4" s="42" t="str">
        <f>AN4&amp;AO4&amp;AP4</f>
        <v>0000  LANDETAlle stillinger0% til 20%</v>
      </c>
      <c r="AN4" s="91" t="s">
        <v>59</v>
      </c>
      <c r="AO4" s="91" t="s">
        <v>31</v>
      </c>
      <c r="AP4" s="91" t="s">
        <v>64</v>
      </c>
      <c r="AQ4" s="92">
        <v>18523</v>
      </c>
      <c r="AR4" s="92">
        <v>20127</v>
      </c>
      <c r="AS4" s="92">
        <v>21020</v>
      </c>
      <c r="AT4" s="92">
        <v>20598</v>
      </c>
      <c r="AU4" s="92">
        <v>22079</v>
      </c>
      <c r="AV4" s="92">
        <v>21308</v>
      </c>
      <c r="AW4" s="42" t="str">
        <f>AX4&amp;AY4</f>
        <v>0000  LANDETAlle stillinger</v>
      </c>
      <c r="AX4" s="120" t="s">
        <v>59</v>
      </c>
      <c r="AY4" s="120" t="s">
        <v>31</v>
      </c>
      <c r="AZ4" s="121">
        <v>0.69989523726623304</v>
      </c>
      <c r="BA4" s="121">
        <v>0.69787533056103823</v>
      </c>
      <c r="BB4" s="121">
        <v>0.70050698308110426</v>
      </c>
      <c r="BC4" s="121">
        <v>0.70460206954039994</v>
      </c>
      <c r="BD4" s="121">
        <v>0.70498077683269411</v>
      </c>
      <c r="BE4" s="121">
        <v>0.71752436587495538</v>
      </c>
      <c r="BF4" s="42" t="str">
        <f>BG4&amp;BH4&amp;BI4</f>
        <v>0000  LANDETAlle stillinger0% til 20%</v>
      </c>
      <c r="BG4" s="95" t="s">
        <v>59</v>
      </c>
      <c r="BH4" s="95" t="s">
        <v>31</v>
      </c>
      <c r="BI4" s="95" t="s">
        <v>64</v>
      </c>
      <c r="BJ4" s="96">
        <v>11246</v>
      </c>
      <c r="BK4" s="96">
        <v>12289</v>
      </c>
      <c r="BL4" s="96">
        <v>12914</v>
      </c>
      <c r="BM4" s="96">
        <v>12373</v>
      </c>
      <c r="BN4" s="96">
        <v>14491</v>
      </c>
      <c r="BO4" s="96">
        <v>13892</v>
      </c>
      <c r="BP4" s="42" t="str">
        <f>BQ4&amp;BR4</f>
        <v>0000  LANDETAlle stillinger</v>
      </c>
      <c r="BQ4" s="122" t="s">
        <v>59</v>
      </c>
      <c r="BR4" s="122" t="s">
        <v>31</v>
      </c>
      <c r="BS4" s="123">
        <v>0.75721147855412352</v>
      </c>
      <c r="BT4" s="123">
        <v>0.75484205963392714</v>
      </c>
      <c r="BU4" s="123">
        <v>0.75703411391558195</v>
      </c>
      <c r="BV4" s="123">
        <v>0.76001450071872356</v>
      </c>
      <c r="BW4" s="123">
        <v>0.75600389929573542</v>
      </c>
      <c r="BX4" s="123">
        <v>0.76672754900130313</v>
      </c>
    </row>
    <row r="5" spans="1:76" x14ac:dyDescent="0.25">
      <c r="A5" s="42" t="str">
        <f t="shared" ref="A5:A68" si="0">B5&amp;C5&amp;D5</f>
        <v>0000  LANDETAlle stillingerover 20% til 40%</v>
      </c>
      <c r="B5" s="83" t="s">
        <v>59</v>
      </c>
      <c r="C5" s="83" t="s">
        <v>31</v>
      </c>
      <c r="D5" s="83" t="s">
        <v>60</v>
      </c>
      <c r="E5" s="84">
        <v>18667</v>
      </c>
      <c r="F5" s="84">
        <v>19487</v>
      </c>
      <c r="G5" s="84">
        <v>20068</v>
      </c>
      <c r="H5" s="84">
        <v>20123</v>
      </c>
      <c r="I5" s="84">
        <v>21002</v>
      </c>
      <c r="J5" s="84">
        <v>20207</v>
      </c>
      <c r="K5" s="44" t="str">
        <f t="shared" ref="K5:K21" si="1">L5&amp;M5</f>
        <v>0000  LANDETTurnusstillinger</v>
      </c>
      <c r="L5" s="85" t="s">
        <v>59</v>
      </c>
      <c r="M5" s="85" t="s">
        <v>62</v>
      </c>
      <c r="N5" s="86">
        <v>0.63485726799999997</v>
      </c>
      <c r="O5" s="86">
        <v>0.63087823399999998</v>
      </c>
      <c r="P5" s="86">
        <v>0.63120101399999995</v>
      </c>
      <c r="Q5" s="86">
        <v>0.63455591</v>
      </c>
      <c r="R5" s="86">
        <v>0.63324822700000005</v>
      </c>
      <c r="S5" s="86">
        <v>0.64669294200000005</v>
      </c>
      <c r="T5" s="45" t="str">
        <f t="shared" ref="T5:T68" si="2">U5&amp;V5&amp;W5</f>
        <v>0000  LANDETAlle stillingerover 20% til 40%</v>
      </c>
      <c r="U5" s="87" t="s">
        <v>59</v>
      </c>
      <c r="V5" s="87" t="s">
        <v>31</v>
      </c>
      <c r="W5" s="87" t="s">
        <v>60</v>
      </c>
      <c r="X5" s="88">
        <v>16111</v>
      </c>
      <c r="Y5" s="88">
        <v>17092</v>
      </c>
      <c r="Z5" s="88">
        <v>17576</v>
      </c>
      <c r="AA5" s="88">
        <v>17696</v>
      </c>
      <c r="AB5" s="88">
        <v>18993</v>
      </c>
      <c r="AC5" s="88">
        <v>18349</v>
      </c>
      <c r="AD5" s="47" t="str">
        <f t="shared" ref="AD5:AD21" si="3">AE5&amp;AF5</f>
        <v>0000  LANDETTurnusstillinger</v>
      </c>
      <c r="AE5" s="89" t="s">
        <v>59</v>
      </c>
      <c r="AF5" s="89" t="s">
        <v>62</v>
      </c>
      <c r="AG5" s="90">
        <v>0.71406130000000001</v>
      </c>
      <c r="AH5" s="90">
        <v>0.70869917199999999</v>
      </c>
      <c r="AI5" s="90">
        <v>0.70915267599999998</v>
      </c>
      <c r="AJ5" s="90">
        <v>0.71072020800000002</v>
      </c>
      <c r="AK5" s="90">
        <v>0.70395538999999996</v>
      </c>
      <c r="AL5" s="90">
        <v>0.71491038799999995</v>
      </c>
      <c r="AM5" s="48" t="str">
        <f t="shared" ref="AM5:AM68" si="4">AN5&amp;AO5&amp;AP5</f>
        <v>0000  LANDETAlle stillingerover 20% til 40%</v>
      </c>
      <c r="AN5" s="91" t="s">
        <v>59</v>
      </c>
      <c r="AO5" s="91" t="s">
        <v>31</v>
      </c>
      <c r="AP5" s="91" t="s">
        <v>60</v>
      </c>
      <c r="AQ5" s="92">
        <v>16019</v>
      </c>
      <c r="AR5" s="92">
        <v>16868</v>
      </c>
      <c r="AS5" s="92">
        <v>17185</v>
      </c>
      <c r="AT5" s="92">
        <v>17254</v>
      </c>
      <c r="AU5" s="92">
        <v>17789</v>
      </c>
      <c r="AV5" s="92">
        <v>16935</v>
      </c>
      <c r="AW5" s="50" t="str">
        <f t="shared" ref="AW5:AW21" si="5">AX5&amp;AY5</f>
        <v>0000  LANDETTurnusstillinger</v>
      </c>
      <c r="AX5" s="120" t="s">
        <v>59</v>
      </c>
      <c r="AY5" s="120" t="s">
        <v>62</v>
      </c>
      <c r="AZ5" s="121">
        <v>0.6487085803914755</v>
      </c>
      <c r="BA5" s="121">
        <v>0.64433413731855593</v>
      </c>
      <c r="BB5" s="121">
        <v>0.64594764923487513</v>
      </c>
      <c r="BC5" s="121">
        <v>0.64933460738975735</v>
      </c>
      <c r="BD5" s="121">
        <v>0.6480948264399522</v>
      </c>
      <c r="BE5" s="121">
        <v>0.6605444109361881</v>
      </c>
      <c r="BF5" s="51" t="str">
        <f t="shared" ref="BF5:BF68" si="6">BG5&amp;BH5&amp;BI5</f>
        <v>0000  LANDETAlle stillingerover 20% til 40%</v>
      </c>
      <c r="BG5" s="95" t="s">
        <v>59</v>
      </c>
      <c r="BH5" s="95" t="s">
        <v>31</v>
      </c>
      <c r="BI5" s="95" t="s">
        <v>60</v>
      </c>
      <c r="BJ5" s="96">
        <v>13440</v>
      </c>
      <c r="BK5" s="96">
        <v>14431</v>
      </c>
      <c r="BL5" s="96">
        <v>14616</v>
      </c>
      <c r="BM5" s="96">
        <v>14723</v>
      </c>
      <c r="BN5" s="96">
        <v>15676</v>
      </c>
      <c r="BO5" s="96">
        <v>14963</v>
      </c>
      <c r="BP5" s="53" t="str">
        <f t="shared" ref="BP5:BP21" si="7">BQ5&amp;BR5</f>
        <v>0000  LANDETTurnusstillinger</v>
      </c>
      <c r="BQ5" s="122" t="s">
        <v>59</v>
      </c>
      <c r="BR5" s="122" t="s">
        <v>62</v>
      </c>
      <c r="BS5" s="123">
        <v>0.72900584956135195</v>
      </c>
      <c r="BT5" s="123">
        <v>0.72323022136951576</v>
      </c>
      <c r="BU5" s="123">
        <v>0.72498633282665104</v>
      </c>
      <c r="BV5" s="123">
        <v>0.72662615329613778</v>
      </c>
      <c r="BW5" s="123">
        <v>0.71968467823894022</v>
      </c>
      <c r="BX5" s="123">
        <v>0.7295971119807767</v>
      </c>
    </row>
    <row r="6" spans="1:76" x14ac:dyDescent="0.25">
      <c r="A6" s="42" t="str">
        <f t="shared" si="0"/>
        <v>0000  LANDETAlle stillingerover 40% til 50%</v>
      </c>
      <c r="B6" s="83" t="s">
        <v>59</v>
      </c>
      <c r="C6" s="83" t="s">
        <v>31</v>
      </c>
      <c r="D6" s="83" t="s">
        <v>1</v>
      </c>
      <c r="E6" s="84">
        <v>23886</v>
      </c>
      <c r="F6" s="84">
        <v>22762</v>
      </c>
      <c r="G6" s="84">
        <v>22661</v>
      </c>
      <c r="H6" s="84">
        <v>22379</v>
      </c>
      <c r="I6" s="84">
        <v>22175</v>
      </c>
      <c r="J6" s="84">
        <v>21328</v>
      </c>
      <c r="K6" s="44" t="str">
        <f t="shared" si="1"/>
        <v>0001  UTVALGETAlle stillinger</v>
      </c>
      <c r="L6" s="85" t="s">
        <v>68</v>
      </c>
      <c r="M6" s="85" t="s">
        <v>31</v>
      </c>
      <c r="N6" s="86">
        <v>0.69648543900000004</v>
      </c>
      <c r="O6" s="86">
        <v>0.69534004800000004</v>
      </c>
      <c r="P6" s="86">
        <v>0.70071657600000004</v>
      </c>
      <c r="Q6" s="86">
        <v>0.698085187</v>
      </c>
      <c r="R6" s="86">
        <v>0.68476912899999998</v>
      </c>
      <c r="S6" s="86">
        <v>0.70443384899999995</v>
      </c>
      <c r="T6" s="45" t="str">
        <f t="shared" si="2"/>
        <v>0000  LANDETAlle stillingerover 40% til 50%</v>
      </c>
      <c r="U6" s="87" t="s">
        <v>59</v>
      </c>
      <c r="V6" s="87" t="s">
        <v>31</v>
      </c>
      <c r="W6" s="87" t="s">
        <v>1</v>
      </c>
      <c r="X6" s="88">
        <v>18453</v>
      </c>
      <c r="Y6" s="88">
        <v>18106</v>
      </c>
      <c r="Z6" s="88">
        <v>18413</v>
      </c>
      <c r="AA6" s="88">
        <v>18520</v>
      </c>
      <c r="AB6" s="88">
        <v>18269</v>
      </c>
      <c r="AC6" s="88">
        <v>17683</v>
      </c>
      <c r="AD6" s="47" t="str">
        <f t="shared" si="3"/>
        <v>0001  UTVALGETAlle stillinger</v>
      </c>
      <c r="AE6" s="89" t="s">
        <v>68</v>
      </c>
      <c r="AF6" s="89" t="s">
        <v>31</v>
      </c>
      <c r="AG6" s="90">
        <v>0.75502292100000001</v>
      </c>
      <c r="AH6" s="90">
        <v>0.75468833400000002</v>
      </c>
      <c r="AI6" s="90">
        <v>0.75208833200000003</v>
      </c>
      <c r="AJ6" s="90">
        <v>0.74757271199999997</v>
      </c>
      <c r="AK6" s="90">
        <v>0.73013949199999995</v>
      </c>
      <c r="AL6" s="90">
        <v>0.75237171400000002</v>
      </c>
      <c r="AM6" s="48" t="str">
        <f t="shared" si="4"/>
        <v>0000  LANDETAlle stillingerover 40% til 50%</v>
      </c>
      <c r="AN6" s="91" t="s">
        <v>59</v>
      </c>
      <c r="AO6" s="91" t="s">
        <v>31</v>
      </c>
      <c r="AP6" s="91" t="s">
        <v>1</v>
      </c>
      <c r="AQ6" s="92">
        <v>22236</v>
      </c>
      <c r="AR6" s="92">
        <v>21203</v>
      </c>
      <c r="AS6" s="92">
        <v>20950</v>
      </c>
      <c r="AT6" s="92">
        <v>20632</v>
      </c>
      <c r="AU6" s="92">
        <v>20099</v>
      </c>
      <c r="AV6" s="92">
        <v>18987</v>
      </c>
      <c r="AW6" s="50" t="str">
        <f t="shared" si="5"/>
        <v>0001  UTVALGETAlle stillinger</v>
      </c>
      <c r="AX6" s="120" t="s">
        <v>68</v>
      </c>
      <c r="AY6" s="120" t="s">
        <v>31</v>
      </c>
      <c r="AZ6" s="121">
        <v>0.71875132828970756</v>
      </c>
      <c r="BA6" s="121">
        <v>0.71876207366482592</v>
      </c>
      <c r="BB6" s="121">
        <v>0.72530806753991794</v>
      </c>
      <c r="BC6" s="121">
        <v>0.72335715068493356</v>
      </c>
      <c r="BD6" s="121">
        <v>0.71199650866201092</v>
      </c>
      <c r="BE6" s="121">
        <v>0.73111362231757404</v>
      </c>
      <c r="BF6" s="51" t="str">
        <f t="shared" si="6"/>
        <v>0000  LANDETAlle stillingerover 40% til 50%</v>
      </c>
      <c r="BG6" s="95" t="s">
        <v>59</v>
      </c>
      <c r="BH6" s="95" t="s">
        <v>31</v>
      </c>
      <c r="BI6" s="95" t="s">
        <v>1</v>
      </c>
      <c r="BJ6" s="96">
        <v>16746</v>
      </c>
      <c r="BK6" s="96">
        <v>16472</v>
      </c>
      <c r="BL6" s="96">
        <v>16607</v>
      </c>
      <c r="BM6" s="96">
        <v>16669</v>
      </c>
      <c r="BN6" s="96">
        <v>16114</v>
      </c>
      <c r="BO6" s="96">
        <v>15318</v>
      </c>
      <c r="BP6" s="53" t="str">
        <f t="shared" si="7"/>
        <v>0001  UTVALGETAlle stillinger</v>
      </c>
      <c r="BQ6" s="122" t="s">
        <v>68</v>
      </c>
      <c r="BR6" s="122" t="s">
        <v>31</v>
      </c>
      <c r="BS6" s="123">
        <v>0.77772455788517825</v>
      </c>
      <c r="BT6" s="123">
        <v>0.77860113349554283</v>
      </c>
      <c r="BU6" s="123">
        <v>0.77741710024350785</v>
      </c>
      <c r="BV6" s="123">
        <v>0.77407744698941305</v>
      </c>
      <c r="BW6" s="123">
        <v>0.75829867715466293</v>
      </c>
      <c r="BX6" s="123">
        <v>0.77975682394894552</v>
      </c>
    </row>
    <row r="7" spans="1:76" x14ac:dyDescent="0.25">
      <c r="A7" s="42" t="str">
        <f t="shared" si="0"/>
        <v>0000  LANDETAlle stillingerover 50% til 60%</v>
      </c>
      <c r="B7" s="83" t="s">
        <v>59</v>
      </c>
      <c r="C7" s="83" t="s">
        <v>31</v>
      </c>
      <c r="D7" s="83" t="s">
        <v>2</v>
      </c>
      <c r="E7" s="84">
        <v>15144</v>
      </c>
      <c r="F7" s="84">
        <v>15122</v>
      </c>
      <c r="G7" s="84">
        <v>14927</v>
      </c>
      <c r="H7" s="84">
        <v>14990</v>
      </c>
      <c r="I7" s="84">
        <v>14801</v>
      </c>
      <c r="J7" s="84">
        <v>14937</v>
      </c>
      <c r="K7" s="44" t="str">
        <f t="shared" si="1"/>
        <v>0001  UTVALGETTurnusstillinger</v>
      </c>
      <c r="L7" s="85" t="s">
        <v>68</v>
      </c>
      <c r="M7" s="85" t="s">
        <v>62</v>
      </c>
      <c r="N7" s="86">
        <v>0.65703584400000004</v>
      </c>
      <c r="O7" s="86">
        <v>0.65467918000000003</v>
      </c>
      <c r="P7" s="86">
        <v>0.66350228700000002</v>
      </c>
      <c r="Q7" s="86">
        <v>0.66131582899999997</v>
      </c>
      <c r="R7" s="86">
        <v>0.64137574799999997</v>
      </c>
      <c r="S7" s="86">
        <v>0.66343365300000001</v>
      </c>
      <c r="T7" s="45" t="str">
        <f t="shared" si="2"/>
        <v>0000  LANDETAlle stillingerover 50% til 60%</v>
      </c>
      <c r="U7" s="87" t="s">
        <v>59</v>
      </c>
      <c r="V7" s="87" t="s">
        <v>31</v>
      </c>
      <c r="W7" s="87" t="s">
        <v>2</v>
      </c>
      <c r="X7" s="88">
        <v>14685</v>
      </c>
      <c r="Y7" s="88">
        <v>14589</v>
      </c>
      <c r="Z7" s="88">
        <v>14562</v>
      </c>
      <c r="AA7" s="88">
        <v>14440</v>
      </c>
      <c r="AB7" s="88">
        <v>14308</v>
      </c>
      <c r="AC7" s="88">
        <v>14312</v>
      </c>
      <c r="AD7" s="47" t="str">
        <f t="shared" si="3"/>
        <v>0001  UTVALGETTurnusstillinger</v>
      </c>
      <c r="AE7" s="89" t="s">
        <v>68</v>
      </c>
      <c r="AF7" s="89" t="s">
        <v>62</v>
      </c>
      <c r="AG7" s="90">
        <v>0.74121915400000005</v>
      </c>
      <c r="AH7" s="90">
        <v>0.73944321599999996</v>
      </c>
      <c r="AI7" s="90">
        <v>0.73826454399999997</v>
      </c>
      <c r="AJ7" s="90">
        <v>0.73329940900000001</v>
      </c>
      <c r="AK7" s="90">
        <v>0.70666772700000002</v>
      </c>
      <c r="AL7" s="90">
        <v>0.73197502199999998</v>
      </c>
      <c r="AM7" s="48" t="str">
        <f t="shared" si="4"/>
        <v>0000  LANDETAlle stillingerover 50% til 60%</v>
      </c>
      <c r="AN7" s="91" t="s">
        <v>59</v>
      </c>
      <c r="AO7" s="91" t="s">
        <v>31</v>
      </c>
      <c r="AP7" s="91" t="s">
        <v>2</v>
      </c>
      <c r="AQ7" s="92">
        <v>14750</v>
      </c>
      <c r="AR7" s="92">
        <v>14799</v>
      </c>
      <c r="AS7" s="92">
        <v>14567</v>
      </c>
      <c r="AT7" s="92">
        <v>14613</v>
      </c>
      <c r="AU7" s="92">
        <v>14361</v>
      </c>
      <c r="AV7" s="92">
        <v>14378</v>
      </c>
      <c r="AW7" s="50" t="str">
        <f t="shared" si="5"/>
        <v>0001  UTVALGETTurnusstillinger</v>
      </c>
      <c r="AX7" s="120" t="s">
        <v>68</v>
      </c>
      <c r="AY7" s="120" t="s">
        <v>62</v>
      </c>
      <c r="AZ7" s="121">
        <v>0.66770918537253532</v>
      </c>
      <c r="BA7" s="121">
        <v>0.6652298679404316</v>
      </c>
      <c r="BB7" s="121">
        <v>0.67421341701534288</v>
      </c>
      <c r="BC7" s="121">
        <v>0.67189606365159238</v>
      </c>
      <c r="BD7" s="121">
        <v>0.65583837602609407</v>
      </c>
      <c r="BE7" s="121">
        <v>0.67528520028783912</v>
      </c>
      <c r="BF7" s="51" t="str">
        <f t="shared" si="6"/>
        <v>0000  LANDETAlle stillingerover 50% til 60%</v>
      </c>
      <c r="BG7" s="95" t="s">
        <v>59</v>
      </c>
      <c r="BH7" s="95" t="s">
        <v>31</v>
      </c>
      <c r="BI7" s="95" t="s">
        <v>2</v>
      </c>
      <c r="BJ7" s="96">
        <v>14095</v>
      </c>
      <c r="BK7" s="96">
        <v>14062</v>
      </c>
      <c r="BL7" s="96">
        <v>13980</v>
      </c>
      <c r="BM7" s="96">
        <v>13874</v>
      </c>
      <c r="BN7" s="96">
        <v>13695</v>
      </c>
      <c r="BO7" s="96">
        <v>13556</v>
      </c>
      <c r="BP7" s="53" t="str">
        <f t="shared" si="7"/>
        <v>0001  UTVALGETTurnusstillinger</v>
      </c>
      <c r="BQ7" s="122" t="s">
        <v>68</v>
      </c>
      <c r="BR7" s="122" t="s">
        <v>62</v>
      </c>
      <c r="BS7" s="123">
        <v>0.7523871360937896</v>
      </c>
      <c r="BT7" s="123">
        <v>0.75032912875520175</v>
      </c>
      <c r="BU7" s="123">
        <v>0.74945607940161463</v>
      </c>
      <c r="BV7" s="123">
        <v>0.74512532655023134</v>
      </c>
      <c r="BW7" s="123">
        <v>0.72206504848827779</v>
      </c>
      <c r="BX7" s="123">
        <v>0.74453833820880988</v>
      </c>
    </row>
    <row r="8" spans="1:76" x14ac:dyDescent="0.25">
      <c r="A8" s="42" t="str">
        <f t="shared" si="0"/>
        <v>0000  LANDETAlle stillingerover 60% til 70%</v>
      </c>
      <c r="B8" s="83" t="s">
        <v>59</v>
      </c>
      <c r="C8" s="83" t="s">
        <v>31</v>
      </c>
      <c r="D8" s="83" t="s">
        <v>3</v>
      </c>
      <c r="E8" s="84">
        <v>13761</v>
      </c>
      <c r="F8" s="84">
        <v>14086</v>
      </c>
      <c r="G8" s="84">
        <v>14521</v>
      </c>
      <c r="H8" s="84">
        <v>14949</v>
      </c>
      <c r="I8" s="84">
        <v>15063</v>
      </c>
      <c r="J8" s="84">
        <v>15195</v>
      </c>
      <c r="K8" s="44" t="str">
        <f t="shared" si="1"/>
        <v>1804  BODØAlle stillinger</v>
      </c>
      <c r="L8" s="85" t="s">
        <v>103</v>
      </c>
      <c r="M8" s="85" t="s">
        <v>31</v>
      </c>
      <c r="N8" s="86">
        <v>0.661673434</v>
      </c>
      <c r="O8" s="86">
        <v>0.65137492299999999</v>
      </c>
      <c r="P8" s="86">
        <v>0.65889038300000002</v>
      </c>
      <c r="Q8" s="86">
        <v>0.66188814699999998</v>
      </c>
      <c r="R8" s="86">
        <v>0.66873143800000001</v>
      </c>
      <c r="S8" s="86">
        <v>0.69530800699999995</v>
      </c>
      <c r="T8" s="45" t="str">
        <f t="shared" si="2"/>
        <v>0000  LANDETAlle stillingerover 60% til 70%</v>
      </c>
      <c r="U8" s="87" t="s">
        <v>59</v>
      </c>
      <c r="V8" s="87" t="s">
        <v>31</v>
      </c>
      <c r="W8" s="87" t="s">
        <v>3</v>
      </c>
      <c r="X8" s="88">
        <v>13816</v>
      </c>
      <c r="Y8" s="88">
        <v>13900</v>
      </c>
      <c r="Z8" s="88">
        <v>14378</v>
      </c>
      <c r="AA8" s="88">
        <v>14586</v>
      </c>
      <c r="AB8" s="88">
        <v>14310</v>
      </c>
      <c r="AC8" s="88">
        <v>14421</v>
      </c>
      <c r="AD8" s="47" t="str">
        <f t="shared" si="3"/>
        <v>1804  BODØAlle stillinger</v>
      </c>
      <c r="AE8" s="89" t="s">
        <v>103</v>
      </c>
      <c r="AF8" s="89" t="s">
        <v>31</v>
      </c>
      <c r="AG8" s="90">
        <v>0.71885048799999995</v>
      </c>
      <c r="AH8" s="90">
        <v>0.70759143800000002</v>
      </c>
      <c r="AI8" s="90">
        <v>0.713528202</v>
      </c>
      <c r="AJ8" s="90">
        <v>0.71467594999999995</v>
      </c>
      <c r="AK8" s="90">
        <v>0.72420387100000005</v>
      </c>
      <c r="AL8" s="90">
        <v>0.74777043399999998</v>
      </c>
      <c r="AM8" s="48" t="str">
        <f t="shared" si="4"/>
        <v>0000  LANDETAlle stillingerover 60% til 70%</v>
      </c>
      <c r="AN8" s="91" t="s">
        <v>59</v>
      </c>
      <c r="AO8" s="91" t="s">
        <v>31</v>
      </c>
      <c r="AP8" s="91" t="s">
        <v>3</v>
      </c>
      <c r="AQ8" s="92">
        <v>14172</v>
      </c>
      <c r="AR8" s="92">
        <v>14482</v>
      </c>
      <c r="AS8" s="92">
        <v>14931</v>
      </c>
      <c r="AT8" s="92">
        <v>15316</v>
      </c>
      <c r="AU8" s="92">
        <v>15397</v>
      </c>
      <c r="AV8" s="92">
        <v>15454</v>
      </c>
      <c r="AW8" s="50" t="str">
        <f t="shared" si="5"/>
        <v>1804  BODØAlle stillinger</v>
      </c>
      <c r="AX8" s="120" t="s">
        <v>103</v>
      </c>
      <c r="AY8" s="120" t="s">
        <v>31</v>
      </c>
      <c r="AZ8" s="121">
        <v>0.69807651187904929</v>
      </c>
      <c r="BA8" s="121">
        <v>0.69223191161356545</v>
      </c>
      <c r="BB8" s="121">
        <v>0.70020529938635201</v>
      </c>
      <c r="BC8" s="121">
        <v>0.70161718127489936</v>
      </c>
      <c r="BD8" s="121">
        <v>0.70749928332536915</v>
      </c>
      <c r="BE8" s="121">
        <v>0.73508401597159845</v>
      </c>
      <c r="BF8" s="51" t="str">
        <f t="shared" si="6"/>
        <v>0000  LANDETAlle stillingerover 60% til 70%</v>
      </c>
      <c r="BG8" s="95" t="s">
        <v>59</v>
      </c>
      <c r="BH8" s="95" t="s">
        <v>31</v>
      </c>
      <c r="BI8" s="95" t="s">
        <v>3</v>
      </c>
      <c r="BJ8" s="96">
        <v>14025</v>
      </c>
      <c r="BK8" s="96">
        <v>14113</v>
      </c>
      <c r="BL8" s="96">
        <v>14581</v>
      </c>
      <c r="BM8" s="96">
        <v>14775</v>
      </c>
      <c r="BN8" s="96">
        <v>14450</v>
      </c>
      <c r="BO8" s="96">
        <v>14508</v>
      </c>
      <c r="BP8" s="53" t="str">
        <f t="shared" si="7"/>
        <v>1804  BODØAlle stillinger</v>
      </c>
      <c r="BQ8" s="122" t="s">
        <v>103</v>
      </c>
      <c r="BR8" s="122" t="s">
        <v>31</v>
      </c>
      <c r="BS8" s="123">
        <v>0.75601164668689891</v>
      </c>
      <c r="BT8" s="123">
        <v>0.74918374748117911</v>
      </c>
      <c r="BU8" s="123">
        <v>0.75554092884318425</v>
      </c>
      <c r="BV8" s="123">
        <v>0.75520744706259846</v>
      </c>
      <c r="BW8" s="123">
        <v>0.76332490740688075</v>
      </c>
      <c r="BX8" s="123">
        <v>0.78824806270790915</v>
      </c>
    </row>
    <row r="9" spans="1:76" x14ac:dyDescent="0.25">
      <c r="A9" s="42" t="str">
        <f t="shared" si="0"/>
        <v>0000  LANDETAlle stillingerover 70 til 80%</v>
      </c>
      <c r="B9" s="83" t="s">
        <v>59</v>
      </c>
      <c r="C9" s="83" t="s">
        <v>31</v>
      </c>
      <c r="D9" s="83" t="s">
        <v>4</v>
      </c>
      <c r="E9" s="84">
        <v>27997</v>
      </c>
      <c r="F9" s="84">
        <v>28476</v>
      </c>
      <c r="G9" s="84">
        <v>28571</v>
      </c>
      <c r="H9" s="84">
        <v>28521</v>
      </c>
      <c r="I9" s="84">
        <v>28554</v>
      </c>
      <c r="J9" s="84">
        <v>29315</v>
      </c>
      <c r="K9" s="44" t="str">
        <f t="shared" si="1"/>
        <v>1804  BODØTurnusstillinger</v>
      </c>
      <c r="L9" s="85" t="s">
        <v>103</v>
      </c>
      <c r="M9" s="85" t="s">
        <v>62</v>
      </c>
      <c r="N9" s="86">
        <v>0.62852877600000001</v>
      </c>
      <c r="O9" s="86">
        <v>0.61005052699999995</v>
      </c>
      <c r="P9" s="86">
        <v>0.62006486299999997</v>
      </c>
      <c r="Q9" s="86">
        <v>0.61911087600000003</v>
      </c>
      <c r="R9" s="86">
        <v>0.62201449900000005</v>
      </c>
      <c r="S9" s="86">
        <v>0.65460789699999999</v>
      </c>
      <c r="T9" s="45" t="str">
        <f t="shared" si="2"/>
        <v>0000  LANDETAlle stillingerover 70 til 80%</v>
      </c>
      <c r="U9" s="87" t="s">
        <v>59</v>
      </c>
      <c r="V9" s="87" t="s">
        <v>31</v>
      </c>
      <c r="W9" s="87" t="s">
        <v>4</v>
      </c>
      <c r="X9" s="88">
        <v>26007</v>
      </c>
      <c r="Y9" s="88">
        <v>26530</v>
      </c>
      <c r="Z9" s="88">
        <v>26725</v>
      </c>
      <c r="AA9" s="88">
        <v>27118</v>
      </c>
      <c r="AB9" s="88">
        <v>26687</v>
      </c>
      <c r="AC9" s="88">
        <v>26927</v>
      </c>
      <c r="AD9" s="47" t="str">
        <f t="shared" si="3"/>
        <v>1804  BODØTurnusstillinger</v>
      </c>
      <c r="AE9" s="89" t="s">
        <v>103</v>
      </c>
      <c r="AF9" s="89" t="s">
        <v>62</v>
      </c>
      <c r="AG9" s="90">
        <v>0.71271077999999999</v>
      </c>
      <c r="AH9" s="90">
        <v>0.69198710500000005</v>
      </c>
      <c r="AI9" s="90">
        <v>0.70192608199999995</v>
      </c>
      <c r="AJ9" s="90">
        <v>0.69837787900000003</v>
      </c>
      <c r="AK9" s="90">
        <v>0.70541449000000001</v>
      </c>
      <c r="AL9" s="90">
        <v>0.73403198400000003</v>
      </c>
      <c r="AM9" s="48" t="str">
        <f t="shared" si="4"/>
        <v>0000  LANDETAlle stillingerover 70 til 80%</v>
      </c>
      <c r="AN9" s="91" t="s">
        <v>59</v>
      </c>
      <c r="AO9" s="91" t="s">
        <v>31</v>
      </c>
      <c r="AP9" s="91" t="s">
        <v>4</v>
      </c>
      <c r="AQ9" s="92">
        <v>29179</v>
      </c>
      <c r="AR9" s="92">
        <v>29788</v>
      </c>
      <c r="AS9" s="92">
        <v>29902</v>
      </c>
      <c r="AT9" s="92">
        <v>29920</v>
      </c>
      <c r="AU9" s="92">
        <v>29944</v>
      </c>
      <c r="AV9" s="92">
        <v>30682</v>
      </c>
      <c r="AW9" s="50" t="str">
        <f t="shared" si="5"/>
        <v>1804  BODØTurnusstillinger</v>
      </c>
      <c r="AX9" s="120" t="s">
        <v>103</v>
      </c>
      <c r="AY9" s="120" t="s">
        <v>62</v>
      </c>
      <c r="AZ9" s="121">
        <v>0.63935282700421892</v>
      </c>
      <c r="BA9" s="121">
        <v>0.62121151662611551</v>
      </c>
      <c r="BB9" s="121">
        <v>0.63101890145395845</v>
      </c>
      <c r="BC9" s="121">
        <v>0.62733732394366126</v>
      </c>
      <c r="BD9" s="121">
        <v>0.63286345291479762</v>
      </c>
      <c r="BE9" s="121">
        <v>0.66384486719310909</v>
      </c>
      <c r="BF9" s="51" t="str">
        <f t="shared" si="6"/>
        <v>0000  LANDETAlle stillingerover 70 til 80%</v>
      </c>
      <c r="BG9" s="95" t="s">
        <v>59</v>
      </c>
      <c r="BH9" s="95" t="s">
        <v>31</v>
      </c>
      <c r="BI9" s="95" t="s">
        <v>4</v>
      </c>
      <c r="BJ9" s="96">
        <v>26954</v>
      </c>
      <c r="BK9" s="96">
        <v>27561</v>
      </c>
      <c r="BL9" s="96">
        <v>27808</v>
      </c>
      <c r="BM9" s="96">
        <v>28250</v>
      </c>
      <c r="BN9" s="96">
        <v>27797</v>
      </c>
      <c r="BO9" s="96">
        <v>28055</v>
      </c>
      <c r="BP9" s="53" t="str">
        <f t="shared" si="7"/>
        <v>1804  BODØTurnusstillinger</v>
      </c>
      <c r="BQ9" s="122" t="s">
        <v>103</v>
      </c>
      <c r="BR9" s="122" t="s">
        <v>62</v>
      </c>
      <c r="BS9" s="123">
        <v>0.72416394713624099</v>
      </c>
      <c r="BT9" s="123">
        <v>0.70391731510255551</v>
      </c>
      <c r="BU9" s="123">
        <v>0.71312617482132457</v>
      </c>
      <c r="BV9" s="123">
        <v>0.70696038069030576</v>
      </c>
      <c r="BW9" s="123">
        <v>0.71652272655132765</v>
      </c>
      <c r="BX9" s="123">
        <v>0.74368522748396038</v>
      </c>
    </row>
    <row r="10" spans="1:76" x14ac:dyDescent="0.25">
      <c r="A10" s="42" t="str">
        <f t="shared" si="0"/>
        <v>0000  LANDETAlle stillingerover 80% under 100%</v>
      </c>
      <c r="B10" s="83" t="s">
        <v>59</v>
      </c>
      <c r="C10" s="83" t="s">
        <v>31</v>
      </c>
      <c r="D10" s="83" t="s">
        <v>5</v>
      </c>
      <c r="E10" s="84">
        <v>17844</v>
      </c>
      <c r="F10" s="84">
        <v>19200</v>
      </c>
      <c r="G10" s="84">
        <v>19789</v>
      </c>
      <c r="H10" s="84">
        <v>20631</v>
      </c>
      <c r="I10" s="84">
        <v>21389</v>
      </c>
      <c r="J10" s="84">
        <v>22601</v>
      </c>
      <c r="K10" s="44" t="str">
        <f t="shared" si="1"/>
        <v>1822  LEIRFJORDAlle stillinger</v>
      </c>
      <c r="L10" s="85" t="s">
        <v>104</v>
      </c>
      <c r="M10" s="85" t="s">
        <v>31</v>
      </c>
      <c r="N10" s="86">
        <v>0.70795447199999995</v>
      </c>
      <c r="O10" s="86">
        <v>0.70410569099999998</v>
      </c>
      <c r="P10" s="86">
        <v>0.70555000000000001</v>
      </c>
      <c r="Q10" s="86">
        <v>0.75355078099999995</v>
      </c>
      <c r="R10" s="86">
        <v>0.77008879299999999</v>
      </c>
      <c r="S10" s="86">
        <v>0.79292347100000005</v>
      </c>
      <c r="T10" s="45" t="str">
        <f t="shared" si="2"/>
        <v>0000  LANDETAlle stillingerover 80% under 100%</v>
      </c>
      <c r="U10" s="87" t="s">
        <v>59</v>
      </c>
      <c r="V10" s="87" t="s">
        <v>31</v>
      </c>
      <c r="W10" s="87" t="s">
        <v>5</v>
      </c>
      <c r="X10" s="88">
        <v>28714</v>
      </c>
      <c r="Y10" s="88">
        <v>29929</v>
      </c>
      <c r="Z10" s="88">
        <v>30404</v>
      </c>
      <c r="AA10" s="88">
        <v>31321</v>
      </c>
      <c r="AB10" s="88">
        <v>32048</v>
      </c>
      <c r="AC10" s="88">
        <v>33144</v>
      </c>
      <c r="AD10" s="47" t="str">
        <f t="shared" si="3"/>
        <v>1822  LEIRFJORDAlle stillinger</v>
      </c>
      <c r="AE10" s="89" t="s">
        <v>104</v>
      </c>
      <c r="AF10" s="89" t="s">
        <v>31</v>
      </c>
      <c r="AG10" s="90">
        <v>0.75699991200000005</v>
      </c>
      <c r="AH10" s="90">
        <v>0.76502615799999996</v>
      </c>
      <c r="AI10" s="90">
        <v>0.75384810599999996</v>
      </c>
      <c r="AJ10" s="90">
        <v>0.786371916</v>
      </c>
      <c r="AK10" s="90">
        <v>0.80347860000000004</v>
      </c>
      <c r="AL10" s="90">
        <v>0.80871281399999995</v>
      </c>
      <c r="AM10" s="48" t="str">
        <f t="shared" si="4"/>
        <v>0000  LANDETAlle stillingerover 80% under 100%</v>
      </c>
      <c r="AN10" s="91" t="s">
        <v>59</v>
      </c>
      <c r="AO10" s="91" t="s">
        <v>31</v>
      </c>
      <c r="AP10" s="91" t="s">
        <v>5</v>
      </c>
      <c r="AQ10" s="92">
        <v>20686</v>
      </c>
      <c r="AR10" s="92">
        <v>21791</v>
      </c>
      <c r="AS10" s="92">
        <v>22536</v>
      </c>
      <c r="AT10" s="92">
        <v>23329</v>
      </c>
      <c r="AU10" s="92">
        <v>24399</v>
      </c>
      <c r="AV10" s="92">
        <v>25657</v>
      </c>
      <c r="AW10" s="50" t="str">
        <f t="shared" si="5"/>
        <v>1822  LEIRFJORDAlle stillinger</v>
      </c>
      <c r="AX10" s="120" t="s">
        <v>104</v>
      </c>
      <c r="AY10" s="120" t="s">
        <v>31</v>
      </c>
      <c r="AZ10" s="121">
        <v>0.71563739837398344</v>
      </c>
      <c r="BA10" s="121">
        <v>0.71935772357723549</v>
      </c>
      <c r="BB10" s="121">
        <v>0.72384531249999995</v>
      </c>
      <c r="BC10" s="121">
        <v>0.75662890625000001</v>
      </c>
      <c r="BD10" s="121">
        <v>0.78425086206896555</v>
      </c>
      <c r="BE10" s="121">
        <v>0.80453651492249689</v>
      </c>
      <c r="BF10" s="51" t="str">
        <f t="shared" si="6"/>
        <v>0000  LANDETAlle stillingerover 80% under 100%</v>
      </c>
      <c r="BG10" s="95" t="s">
        <v>59</v>
      </c>
      <c r="BH10" s="95" t="s">
        <v>31</v>
      </c>
      <c r="BI10" s="95" t="s">
        <v>5</v>
      </c>
      <c r="BJ10" s="96">
        <v>31461</v>
      </c>
      <c r="BK10" s="96">
        <v>32484</v>
      </c>
      <c r="BL10" s="96">
        <v>33070</v>
      </c>
      <c r="BM10" s="96">
        <v>33945</v>
      </c>
      <c r="BN10" s="96">
        <v>34975</v>
      </c>
      <c r="BO10" s="96">
        <v>36061</v>
      </c>
      <c r="BP10" s="53" t="str">
        <f t="shared" si="7"/>
        <v>1822  LEIRFJORDAlle stillinger</v>
      </c>
      <c r="BQ10" s="122" t="s">
        <v>104</v>
      </c>
      <c r="BR10" s="122" t="s">
        <v>31</v>
      </c>
      <c r="BS10" s="123">
        <v>0.76468284050771163</v>
      </c>
      <c r="BT10" s="123">
        <v>0.78027819323697012</v>
      </c>
      <c r="BU10" s="123">
        <v>0.77214341735509195</v>
      </c>
      <c r="BV10" s="123">
        <v>0.79348850132042248</v>
      </c>
      <c r="BW10" s="123">
        <v>0.81764067041506361</v>
      </c>
      <c r="BX10" s="123">
        <v>0.82043891258607027</v>
      </c>
    </row>
    <row r="11" spans="1:76" x14ac:dyDescent="0.25">
      <c r="A11" s="42" t="str">
        <f t="shared" si="0"/>
        <v>0000  LANDETAlle stillinger100% eller mer</v>
      </c>
      <c r="B11" s="83" t="s">
        <v>59</v>
      </c>
      <c r="C11" s="83" t="s">
        <v>31</v>
      </c>
      <c r="D11" s="83" t="s">
        <v>6</v>
      </c>
      <c r="E11" s="84">
        <v>58483</v>
      </c>
      <c r="F11" s="84">
        <v>59833</v>
      </c>
      <c r="G11" s="84">
        <v>62398</v>
      </c>
      <c r="H11" s="84">
        <v>63866</v>
      </c>
      <c r="I11" s="84">
        <v>66002</v>
      </c>
      <c r="J11" s="84">
        <v>70001</v>
      </c>
      <c r="K11" s="44" t="str">
        <f t="shared" si="1"/>
        <v>1822  LEIRFJORDTurnusstillinger</v>
      </c>
      <c r="L11" s="85" t="s">
        <v>104</v>
      </c>
      <c r="M11" s="85" t="s">
        <v>62</v>
      </c>
      <c r="N11" s="86">
        <v>0.63472714299999999</v>
      </c>
      <c r="O11" s="86">
        <v>0.61931884100000001</v>
      </c>
      <c r="P11" s="86">
        <v>0.61484925400000001</v>
      </c>
      <c r="Q11" s="86">
        <v>0.66564848499999996</v>
      </c>
      <c r="R11" s="86">
        <v>0.70123448300000002</v>
      </c>
      <c r="S11" s="86">
        <v>0.73711333300000004</v>
      </c>
      <c r="T11" s="45" t="str">
        <f t="shared" si="2"/>
        <v>0000  LANDETAlle stillinger100% eller mer</v>
      </c>
      <c r="U11" s="87" t="s">
        <v>59</v>
      </c>
      <c r="V11" s="87" t="s">
        <v>31</v>
      </c>
      <c r="W11" s="87" t="s">
        <v>6</v>
      </c>
      <c r="X11" s="88">
        <v>65559</v>
      </c>
      <c r="Y11" s="88">
        <v>66960</v>
      </c>
      <c r="Z11" s="88">
        <v>69354</v>
      </c>
      <c r="AA11" s="88">
        <v>70374</v>
      </c>
      <c r="AB11" s="88">
        <v>72322</v>
      </c>
      <c r="AC11" s="88">
        <v>76485</v>
      </c>
      <c r="AD11" s="47" t="str">
        <f t="shared" si="3"/>
        <v>1822  LEIRFJORDTurnusstillinger</v>
      </c>
      <c r="AE11" s="89" t="s">
        <v>104</v>
      </c>
      <c r="AF11" s="89" t="s">
        <v>62</v>
      </c>
      <c r="AG11" s="90">
        <v>0.71268720900000004</v>
      </c>
      <c r="AH11" s="90">
        <v>0.71725844800000005</v>
      </c>
      <c r="AI11" s="90">
        <v>0.704054819</v>
      </c>
      <c r="AJ11" s="90">
        <v>0.72258830900000004</v>
      </c>
      <c r="AK11" s="90">
        <v>0.76398226700000005</v>
      </c>
      <c r="AL11" s="90">
        <v>0.76535059999999999</v>
      </c>
      <c r="AM11" s="48" t="str">
        <f t="shared" si="4"/>
        <v>0000  LANDETAlle stillinger100% eller mer</v>
      </c>
      <c r="AN11" s="91" t="s">
        <v>59</v>
      </c>
      <c r="AO11" s="91" t="s">
        <v>31</v>
      </c>
      <c r="AP11" s="91" t="s">
        <v>6</v>
      </c>
      <c r="AQ11" s="92">
        <v>61101</v>
      </c>
      <c r="AR11" s="92">
        <v>62496</v>
      </c>
      <c r="AS11" s="92">
        <v>65546</v>
      </c>
      <c r="AT11" s="92">
        <v>67080</v>
      </c>
      <c r="AU11" s="92">
        <v>69804</v>
      </c>
      <c r="AV11" s="92">
        <v>74302</v>
      </c>
      <c r="AW11" s="50" t="str">
        <f t="shared" si="5"/>
        <v>1822  LEIRFJORDTurnusstillinger</v>
      </c>
      <c r="AX11" s="120" t="s">
        <v>104</v>
      </c>
      <c r="AY11" s="120" t="s">
        <v>62</v>
      </c>
      <c r="AZ11" s="121">
        <v>0.64267428571428575</v>
      </c>
      <c r="BA11" s="121">
        <v>0.63462753623188406</v>
      </c>
      <c r="BB11" s="121">
        <v>0.62315223880597004</v>
      </c>
      <c r="BC11" s="121">
        <v>0.67407727272727269</v>
      </c>
      <c r="BD11" s="121">
        <v>0.7108258620689657</v>
      </c>
      <c r="BE11" s="121">
        <v>0.74638499999999997</v>
      </c>
      <c r="BF11" s="51" t="str">
        <f t="shared" si="6"/>
        <v>0000  LANDETAlle stillinger100% eller mer</v>
      </c>
      <c r="BG11" s="95" t="s">
        <v>59</v>
      </c>
      <c r="BH11" s="95" t="s">
        <v>31</v>
      </c>
      <c r="BI11" s="95" t="s">
        <v>6</v>
      </c>
      <c r="BJ11" s="96">
        <v>68699</v>
      </c>
      <c r="BK11" s="96">
        <v>70142</v>
      </c>
      <c r="BL11" s="96">
        <v>73061</v>
      </c>
      <c r="BM11" s="96">
        <v>74133</v>
      </c>
      <c r="BN11" s="96">
        <v>76674</v>
      </c>
      <c r="BO11" s="96">
        <v>81350</v>
      </c>
      <c r="BP11" s="53" t="str">
        <f t="shared" si="7"/>
        <v>1822  LEIRFJORDTurnusstillinger</v>
      </c>
      <c r="BQ11" s="122" t="s">
        <v>104</v>
      </c>
      <c r="BR11" s="122" t="s">
        <v>62</v>
      </c>
      <c r="BS11" s="123">
        <v>0.72063435381519869</v>
      </c>
      <c r="BT11" s="123">
        <v>0.73256714714148885</v>
      </c>
      <c r="BU11" s="123">
        <v>0.71235780307562968</v>
      </c>
      <c r="BV11" s="123">
        <v>0.73101709346991051</v>
      </c>
      <c r="BW11" s="123">
        <v>0.77357364852243427</v>
      </c>
      <c r="BX11" s="123">
        <v>0.77462226977248116</v>
      </c>
    </row>
    <row r="12" spans="1:76" x14ac:dyDescent="0.25">
      <c r="A12" s="42" t="str">
        <f t="shared" si="0"/>
        <v>0000  LANDETTurnusstillinger0% til 20%</v>
      </c>
      <c r="B12" s="83" t="s">
        <v>59</v>
      </c>
      <c r="C12" s="83" t="s">
        <v>62</v>
      </c>
      <c r="D12" s="83" t="s">
        <v>64</v>
      </c>
      <c r="E12" s="84">
        <v>16523</v>
      </c>
      <c r="F12" s="84">
        <v>18238</v>
      </c>
      <c r="G12" s="84">
        <v>19233</v>
      </c>
      <c r="H12" s="84">
        <v>19003</v>
      </c>
      <c r="I12" s="84">
        <v>20228</v>
      </c>
      <c r="J12" s="84">
        <v>19531</v>
      </c>
      <c r="K12" s="44" t="str">
        <f t="shared" si="1"/>
        <v>1824  VEFSNAlle stillinger</v>
      </c>
      <c r="L12" s="85" t="s">
        <v>105</v>
      </c>
      <c r="M12" s="85" t="s">
        <v>31</v>
      </c>
      <c r="N12" s="86">
        <v>0.749962393</v>
      </c>
      <c r="O12" s="86">
        <v>0.75932069000000002</v>
      </c>
      <c r="P12" s="86">
        <v>0.73326375399999999</v>
      </c>
      <c r="Q12" s="86">
        <v>0.73089895000000005</v>
      </c>
      <c r="R12" s="86">
        <v>0.68457157300000004</v>
      </c>
      <c r="S12" s="86">
        <v>0.73941659299999996</v>
      </c>
      <c r="T12" s="45" t="str">
        <f t="shared" si="2"/>
        <v>0000  LANDETTurnusstillinger0% til 20%</v>
      </c>
      <c r="U12" s="87" t="s">
        <v>59</v>
      </c>
      <c r="V12" s="87" t="s">
        <v>62</v>
      </c>
      <c r="W12" s="87" t="s">
        <v>64</v>
      </c>
      <c r="X12" s="88">
        <v>9298</v>
      </c>
      <c r="Y12" s="88">
        <v>10455</v>
      </c>
      <c r="Z12" s="88">
        <v>11041</v>
      </c>
      <c r="AA12" s="88">
        <v>10729</v>
      </c>
      <c r="AB12" s="88">
        <v>12590</v>
      </c>
      <c r="AC12" s="88">
        <v>12083</v>
      </c>
      <c r="AD12" s="47" t="str">
        <f t="shared" si="3"/>
        <v>1824  VEFSNAlle stillinger</v>
      </c>
      <c r="AE12" s="89" t="s">
        <v>105</v>
      </c>
      <c r="AF12" s="89" t="s">
        <v>31</v>
      </c>
      <c r="AG12" s="90">
        <v>0.82390570399999996</v>
      </c>
      <c r="AH12" s="90">
        <v>0.83357393499999999</v>
      </c>
      <c r="AI12" s="90">
        <v>0.78544610500000001</v>
      </c>
      <c r="AJ12" s="90">
        <v>0.76915067800000003</v>
      </c>
      <c r="AK12" s="90">
        <v>0.71621787699999995</v>
      </c>
      <c r="AL12" s="90">
        <v>0.78455099500000003</v>
      </c>
      <c r="AM12" s="48" t="str">
        <f t="shared" si="4"/>
        <v>0000  LANDETTurnusstillinger0% til 20%</v>
      </c>
      <c r="AN12" s="91" t="s">
        <v>59</v>
      </c>
      <c r="AO12" s="91" t="s">
        <v>62</v>
      </c>
      <c r="AP12" s="91" t="s">
        <v>64</v>
      </c>
      <c r="AQ12" s="92">
        <v>14926</v>
      </c>
      <c r="AR12" s="92">
        <v>16603</v>
      </c>
      <c r="AS12" s="92">
        <v>17413</v>
      </c>
      <c r="AT12" s="92">
        <v>17200</v>
      </c>
      <c r="AU12" s="92">
        <v>18374</v>
      </c>
      <c r="AV12" s="92">
        <v>17815</v>
      </c>
      <c r="AW12" s="50" t="str">
        <f t="shared" si="5"/>
        <v>1824  VEFSNAlle stillinger</v>
      </c>
      <c r="AX12" s="120" t="s">
        <v>105</v>
      </c>
      <c r="AY12" s="120" t="s">
        <v>31</v>
      </c>
      <c r="AZ12" s="121">
        <v>0.75534700854700854</v>
      </c>
      <c r="BA12" s="121">
        <v>0.76251896551724196</v>
      </c>
      <c r="BB12" s="121">
        <v>0.74619336569579298</v>
      </c>
      <c r="BC12" s="121">
        <v>0.75315777310924359</v>
      </c>
      <c r="BD12" s="121">
        <v>0.69999235209235211</v>
      </c>
      <c r="BE12" s="121">
        <v>0.75663876651982387</v>
      </c>
      <c r="BF12" s="51" t="str">
        <f t="shared" si="6"/>
        <v>0000  LANDETTurnusstillinger0% til 20%</v>
      </c>
      <c r="BG12" s="95" t="s">
        <v>59</v>
      </c>
      <c r="BH12" s="95" t="s">
        <v>62</v>
      </c>
      <c r="BI12" s="95" t="s">
        <v>64</v>
      </c>
      <c r="BJ12" s="96">
        <v>8092</v>
      </c>
      <c r="BK12" s="96">
        <v>9209</v>
      </c>
      <c r="BL12" s="96">
        <v>9697</v>
      </c>
      <c r="BM12" s="96">
        <v>9393</v>
      </c>
      <c r="BN12" s="96">
        <v>11159</v>
      </c>
      <c r="BO12" s="96">
        <v>10742</v>
      </c>
      <c r="BP12" s="53" t="str">
        <f t="shared" si="7"/>
        <v>1824  VEFSNAlle stillinger</v>
      </c>
      <c r="BQ12" s="122" t="s">
        <v>105</v>
      </c>
      <c r="BR12" s="122" t="s">
        <v>31</v>
      </c>
      <c r="BS12" s="123">
        <v>0.82932187682306813</v>
      </c>
      <c r="BT12" s="123">
        <v>0.83677221018418257</v>
      </c>
      <c r="BU12" s="123">
        <v>0.79920419537388632</v>
      </c>
      <c r="BV12" s="123">
        <v>0.79550796020466696</v>
      </c>
      <c r="BW12" s="123">
        <v>0.73163865571048703</v>
      </c>
      <c r="BX12" s="123">
        <v>0.80208492761626138</v>
      </c>
    </row>
    <row r="13" spans="1:76" x14ac:dyDescent="0.25">
      <c r="A13" s="42" t="str">
        <f t="shared" si="0"/>
        <v>0000  LANDETTurnusstillingerover 20% til 40%</v>
      </c>
      <c r="B13" s="83" t="s">
        <v>59</v>
      </c>
      <c r="C13" s="83" t="s">
        <v>62</v>
      </c>
      <c r="D13" s="83" t="s">
        <v>60</v>
      </c>
      <c r="E13" s="84">
        <v>12907</v>
      </c>
      <c r="F13" s="84">
        <v>14018</v>
      </c>
      <c r="G13" s="84">
        <v>14202</v>
      </c>
      <c r="H13" s="84">
        <v>14405</v>
      </c>
      <c r="I13" s="84">
        <v>14650</v>
      </c>
      <c r="J13" s="84">
        <v>14074</v>
      </c>
      <c r="K13" s="44" t="str">
        <f t="shared" si="1"/>
        <v>1824  VEFSNTurnusstillinger</v>
      </c>
      <c r="L13" s="85" t="s">
        <v>105</v>
      </c>
      <c r="M13" s="85" t="s">
        <v>62</v>
      </c>
      <c r="N13" s="86">
        <v>0.70161111099999995</v>
      </c>
      <c r="O13" s="86">
        <v>0.70638173299999996</v>
      </c>
      <c r="P13" s="86">
        <v>0.69482831899999997</v>
      </c>
      <c r="Q13" s="86">
        <v>0.68682564099999999</v>
      </c>
      <c r="R13" s="86">
        <v>0.62755574999999997</v>
      </c>
      <c r="S13" s="86">
        <v>0.70416487000000005</v>
      </c>
      <c r="T13" s="45" t="str">
        <f t="shared" si="2"/>
        <v>0000  LANDETTurnusstillingerover 20% til 40%</v>
      </c>
      <c r="U13" s="87" t="s">
        <v>59</v>
      </c>
      <c r="V13" s="87" t="s">
        <v>62</v>
      </c>
      <c r="W13" s="87" t="s">
        <v>60</v>
      </c>
      <c r="X13" s="88">
        <v>10750</v>
      </c>
      <c r="Y13" s="88">
        <v>11957</v>
      </c>
      <c r="Z13" s="88">
        <v>12121</v>
      </c>
      <c r="AA13" s="88">
        <v>12338</v>
      </c>
      <c r="AB13" s="88">
        <v>13025</v>
      </c>
      <c r="AC13" s="88">
        <v>12578</v>
      </c>
      <c r="AD13" s="47" t="str">
        <f t="shared" si="3"/>
        <v>1824  VEFSNTurnusstillinger</v>
      </c>
      <c r="AE13" s="89" t="s">
        <v>105</v>
      </c>
      <c r="AF13" s="89" t="s">
        <v>62</v>
      </c>
      <c r="AG13" s="90">
        <v>0.80010450200000005</v>
      </c>
      <c r="AH13" s="90">
        <v>0.80490082299999999</v>
      </c>
      <c r="AI13" s="90">
        <v>0.76317294199999997</v>
      </c>
      <c r="AJ13" s="90">
        <v>0.73808614800000005</v>
      </c>
      <c r="AK13" s="90">
        <v>0.66856362999999996</v>
      </c>
      <c r="AL13" s="90">
        <v>0.76406581600000001</v>
      </c>
      <c r="AM13" s="48" t="str">
        <f t="shared" si="4"/>
        <v>0000  LANDETTurnusstillingerover 20% til 40%</v>
      </c>
      <c r="AN13" s="91" t="s">
        <v>59</v>
      </c>
      <c r="AO13" s="91" t="s">
        <v>62</v>
      </c>
      <c r="AP13" s="91" t="s">
        <v>60</v>
      </c>
      <c r="AQ13" s="92">
        <v>12216</v>
      </c>
      <c r="AR13" s="92">
        <v>13316</v>
      </c>
      <c r="AS13" s="92">
        <v>13514</v>
      </c>
      <c r="AT13" s="92">
        <v>13669</v>
      </c>
      <c r="AU13" s="92">
        <v>13867</v>
      </c>
      <c r="AV13" s="92">
        <v>13366</v>
      </c>
      <c r="AW13" s="50" t="str">
        <f t="shared" si="5"/>
        <v>1824  VEFSNTurnusstillinger</v>
      </c>
      <c r="AX13" s="120" t="s">
        <v>105</v>
      </c>
      <c r="AY13" s="120" t="s">
        <v>62</v>
      </c>
      <c r="AZ13" s="121">
        <v>0.71329861111111093</v>
      </c>
      <c r="BA13" s="121">
        <v>0.71773067915690902</v>
      </c>
      <c r="BB13" s="121">
        <v>0.70555110619469008</v>
      </c>
      <c r="BC13" s="121">
        <v>0.71330712250712225</v>
      </c>
      <c r="BD13" s="121">
        <v>0.64587641325536016</v>
      </c>
      <c r="BE13" s="121">
        <v>0.71196746506986053</v>
      </c>
      <c r="BF13" s="51" t="str">
        <f t="shared" si="6"/>
        <v>0000  LANDETTurnusstillingerover 20% til 40%</v>
      </c>
      <c r="BG13" s="95" t="s">
        <v>59</v>
      </c>
      <c r="BH13" s="95" t="s">
        <v>62</v>
      </c>
      <c r="BI13" s="95" t="s">
        <v>60</v>
      </c>
      <c r="BJ13" s="96">
        <v>9903</v>
      </c>
      <c r="BK13" s="96">
        <v>11114</v>
      </c>
      <c r="BL13" s="96">
        <v>11212</v>
      </c>
      <c r="BM13" s="96">
        <v>11402</v>
      </c>
      <c r="BN13" s="96">
        <v>12062</v>
      </c>
      <c r="BO13" s="96">
        <v>11693</v>
      </c>
      <c r="BP13" s="53" t="str">
        <f t="shared" si="7"/>
        <v>1824  VEFSNTurnusstillinger</v>
      </c>
      <c r="BQ13" s="122" t="s">
        <v>105</v>
      </c>
      <c r="BR13" s="122" t="s">
        <v>62</v>
      </c>
      <c r="BS13" s="123">
        <v>0.81183473526343286</v>
      </c>
      <c r="BT13" s="123">
        <v>0.81655962255246495</v>
      </c>
      <c r="BU13" s="123">
        <v>0.77389572934543949</v>
      </c>
      <c r="BV13" s="123">
        <v>0.77012565368101671</v>
      </c>
      <c r="BW13" s="123">
        <v>0.68688429289185393</v>
      </c>
      <c r="BX13" s="123">
        <v>0.7718684115133978</v>
      </c>
    </row>
    <row r="14" spans="1:76" x14ac:dyDescent="0.25">
      <c r="A14" s="42" t="str">
        <f t="shared" si="0"/>
        <v>0000  LANDETTurnusstillingerover 40% til 50%</v>
      </c>
      <c r="B14" s="83" t="s">
        <v>59</v>
      </c>
      <c r="C14" s="83" t="s">
        <v>62</v>
      </c>
      <c r="D14" s="83" t="s">
        <v>1</v>
      </c>
      <c r="E14" s="84">
        <v>15771</v>
      </c>
      <c r="F14" s="84">
        <v>15344</v>
      </c>
      <c r="G14" s="84">
        <v>14920</v>
      </c>
      <c r="H14" s="84">
        <v>14775</v>
      </c>
      <c r="I14" s="84">
        <v>13978</v>
      </c>
      <c r="J14" s="84">
        <v>13102</v>
      </c>
      <c r="K14" s="44" t="str">
        <f t="shared" si="1"/>
        <v>1832  HEMNESAlle stillinger</v>
      </c>
      <c r="L14" s="85" t="s">
        <v>106</v>
      </c>
      <c r="M14" s="85" t="s">
        <v>31</v>
      </c>
      <c r="N14" s="86">
        <v>0.65371777799999997</v>
      </c>
      <c r="O14" s="86">
        <v>0.64249739800000005</v>
      </c>
      <c r="P14" s="86">
        <v>0.63945555600000004</v>
      </c>
      <c r="Q14" s="86">
        <v>0.61752664400000001</v>
      </c>
      <c r="R14" s="86">
        <v>0.62670841799999999</v>
      </c>
      <c r="S14" s="86">
        <v>0.64155187499999999</v>
      </c>
      <c r="T14" s="45" t="str">
        <f t="shared" si="2"/>
        <v>0000  LANDETTurnusstillingerover 40% til 50%</v>
      </c>
      <c r="U14" s="87" t="s">
        <v>59</v>
      </c>
      <c r="V14" s="87" t="s">
        <v>62</v>
      </c>
      <c r="W14" s="87" t="s">
        <v>1</v>
      </c>
      <c r="X14" s="88">
        <v>11144</v>
      </c>
      <c r="Y14" s="88">
        <v>11331</v>
      </c>
      <c r="Z14" s="88">
        <v>11300</v>
      </c>
      <c r="AA14" s="88">
        <v>11488</v>
      </c>
      <c r="AB14" s="88">
        <v>10696</v>
      </c>
      <c r="AC14" s="88">
        <v>10136</v>
      </c>
      <c r="AD14" s="47" t="str">
        <f t="shared" si="3"/>
        <v>1832  HEMNESAlle stillinger</v>
      </c>
      <c r="AE14" s="89" t="s">
        <v>106</v>
      </c>
      <c r="AF14" s="89" t="s">
        <v>31</v>
      </c>
      <c r="AG14" s="90">
        <v>0.70348271600000001</v>
      </c>
      <c r="AH14" s="90">
        <v>0.69604785800000002</v>
      </c>
      <c r="AI14" s="90">
        <v>0.69350328500000002</v>
      </c>
      <c r="AJ14" s="90">
        <v>0.67986287499999998</v>
      </c>
      <c r="AK14" s="90">
        <v>0.677949052</v>
      </c>
      <c r="AL14" s="90">
        <v>0.69436713800000005</v>
      </c>
      <c r="AM14" s="48" t="str">
        <f t="shared" si="4"/>
        <v>0000  LANDETTurnusstillingerover 40% til 50%</v>
      </c>
      <c r="AN14" s="91" t="s">
        <v>59</v>
      </c>
      <c r="AO14" s="91" t="s">
        <v>62</v>
      </c>
      <c r="AP14" s="91" t="s">
        <v>1</v>
      </c>
      <c r="AQ14" s="92">
        <v>15407</v>
      </c>
      <c r="AR14" s="92">
        <v>14992</v>
      </c>
      <c r="AS14" s="92">
        <v>14592</v>
      </c>
      <c r="AT14" s="92">
        <v>14451</v>
      </c>
      <c r="AU14" s="92">
        <v>13743</v>
      </c>
      <c r="AV14" s="92">
        <v>12829</v>
      </c>
      <c r="AW14" s="50" t="str">
        <f t="shared" si="5"/>
        <v>1832  HEMNESAlle stillinger</v>
      </c>
      <c r="AX14" s="120" t="s">
        <v>106</v>
      </c>
      <c r="AY14" s="120" t="s">
        <v>31</v>
      </c>
      <c r="AZ14" s="121">
        <v>0.70478814814814839</v>
      </c>
      <c r="BA14" s="121">
        <v>0.6946211895910781</v>
      </c>
      <c r="BB14" s="121">
        <v>0.70749655172413828</v>
      </c>
      <c r="BC14" s="121">
        <v>0.68789653979238741</v>
      </c>
      <c r="BD14" s="121">
        <v>0.70492390572390562</v>
      </c>
      <c r="BE14" s="121">
        <v>0.70115843750000006</v>
      </c>
      <c r="BF14" s="51" t="str">
        <f t="shared" si="6"/>
        <v>0000  LANDETTurnusstillingerover 40% til 50%</v>
      </c>
      <c r="BG14" s="95" t="s">
        <v>59</v>
      </c>
      <c r="BH14" s="95" t="s">
        <v>62</v>
      </c>
      <c r="BI14" s="95" t="s">
        <v>1</v>
      </c>
      <c r="BJ14" s="96">
        <v>10739</v>
      </c>
      <c r="BK14" s="96">
        <v>10909</v>
      </c>
      <c r="BL14" s="96">
        <v>10908</v>
      </c>
      <c r="BM14" s="96">
        <v>11097</v>
      </c>
      <c r="BN14" s="96">
        <v>10383</v>
      </c>
      <c r="BO14" s="96">
        <v>9818</v>
      </c>
      <c r="BP14" s="53" t="str">
        <f t="shared" si="7"/>
        <v>1832  HEMNESAlle stillinger</v>
      </c>
      <c r="BQ14" s="122" t="s">
        <v>106</v>
      </c>
      <c r="BR14" s="122" t="s">
        <v>31</v>
      </c>
      <c r="BS14" s="123">
        <v>0.75553290197022616</v>
      </c>
      <c r="BT14" s="123">
        <v>0.74817164974404615</v>
      </c>
      <c r="BU14" s="123">
        <v>0.76156785884775258</v>
      </c>
      <c r="BV14" s="123">
        <v>0.75058141722306149</v>
      </c>
      <c r="BW14" s="123">
        <v>0.76091792597125196</v>
      </c>
      <c r="BX14" s="123">
        <v>0.75522369921451793</v>
      </c>
    </row>
    <row r="15" spans="1:76" x14ac:dyDescent="0.25">
      <c r="A15" s="42" t="str">
        <f t="shared" si="0"/>
        <v>0000  LANDETTurnusstillingerover 50% til 60%</v>
      </c>
      <c r="B15" s="83" t="s">
        <v>59</v>
      </c>
      <c r="C15" s="83" t="s">
        <v>62</v>
      </c>
      <c r="D15" s="83" t="s">
        <v>2</v>
      </c>
      <c r="E15" s="84">
        <v>11136</v>
      </c>
      <c r="F15" s="84">
        <v>11390</v>
      </c>
      <c r="G15" s="84">
        <v>11139</v>
      </c>
      <c r="H15" s="84">
        <v>11307</v>
      </c>
      <c r="I15" s="84">
        <v>10819</v>
      </c>
      <c r="J15" s="84">
        <v>10989</v>
      </c>
      <c r="K15" s="44" t="str">
        <f t="shared" si="1"/>
        <v>1832  HEMNESTurnusstillinger</v>
      </c>
      <c r="L15" s="85" t="s">
        <v>106</v>
      </c>
      <c r="M15" s="85" t="s">
        <v>62</v>
      </c>
      <c r="N15" s="86">
        <v>0.66263539299999996</v>
      </c>
      <c r="O15" s="86">
        <v>0.64414561400000003</v>
      </c>
      <c r="P15" s="86">
        <v>0.67147225799999999</v>
      </c>
      <c r="Q15" s="86">
        <v>0.637439227</v>
      </c>
      <c r="R15" s="86">
        <v>0.64357555600000005</v>
      </c>
      <c r="S15" s="86">
        <v>0.63081859299999998</v>
      </c>
      <c r="T15" s="45" t="str">
        <f t="shared" si="2"/>
        <v>0000  LANDETTurnusstillingerover 50% til 60%</v>
      </c>
      <c r="U15" s="87" t="s">
        <v>59</v>
      </c>
      <c r="V15" s="87" t="s">
        <v>62</v>
      </c>
      <c r="W15" s="87" t="s">
        <v>2</v>
      </c>
      <c r="X15" s="88">
        <v>10599</v>
      </c>
      <c r="Y15" s="88">
        <v>10800</v>
      </c>
      <c r="Z15" s="88">
        <v>10696</v>
      </c>
      <c r="AA15" s="88">
        <v>10691</v>
      </c>
      <c r="AB15" s="88">
        <v>10224</v>
      </c>
      <c r="AC15" s="88">
        <v>10179</v>
      </c>
      <c r="AD15" s="47" t="str">
        <f t="shared" si="3"/>
        <v>1832  HEMNESTurnusstillinger</v>
      </c>
      <c r="AE15" s="89" t="s">
        <v>106</v>
      </c>
      <c r="AF15" s="89" t="s">
        <v>62</v>
      </c>
      <c r="AG15" s="90">
        <v>0.73170839799999998</v>
      </c>
      <c r="AH15" s="90">
        <v>0.71313412600000003</v>
      </c>
      <c r="AI15" s="90">
        <v>0.75141188299999995</v>
      </c>
      <c r="AJ15" s="90">
        <v>0.73274616400000003</v>
      </c>
      <c r="AK15" s="90">
        <v>0.723737988</v>
      </c>
      <c r="AL15" s="90">
        <v>0.71178940700000004</v>
      </c>
      <c r="AM15" s="48" t="str">
        <f t="shared" si="4"/>
        <v>0000  LANDETTurnusstillingerover 50% til 60%</v>
      </c>
      <c r="AN15" s="91" t="s">
        <v>59</v>
      </c>
      <c r="AO15" s="91" t="s">
        <v>62</v>
      </c>
      <c r="AP15" s="91" t="s">
        <v>2</v>
      </c>
      <c r="AQ15" s="92">
        <v>11146</v>
      </c>
      <c r="AR15" s="92">
        <v>11406</v>
      </c>
      <c r="AS15" s="92">
        <v>11135</v>
      </c>
      <c r="AT15" s="92">
        <v>11295</v>
      </c>
      <c r="AU15" s="92">
        <v>10806</v>
      </c>
      <c r="AV15" s="92">
        <v>10929</v>
      </c>
      <c r="AW15" s="50" t="str">
        <f t="shared" si="5"/>
        <v>1832  HEMNESTurnusstillinger</v>
      </c>
      <c r="AX15" s="120" t="s">
        <v>106</v>
      </c>
      <c r="AY15" s="120" t="s">
        <v>62</v>
      </c>
      <c r="AZ15" s="121">
        <v>0.66857752808988757</v>
      </c>
      <c r="BA15" s="121">
        <v>0.65268362573099414</v>
      </c>
      <c r="BB15" s="121">
        <v>0.67598838709677422</v>
      </c>
      <c r="BC15" s="121">
        <v>0.64637624309392272</v>
      </c>
      <c r="BD15" s="121">
        <v>0.66267000000000009</v>
      </c>
      <c r="BE15" s="121">
        <v>0.64184773869346723</v>
      </c>
      <c r="BF15" s="51" t="str">
        <f t="shared" si="6"/>
        <v>0000  LANDETTurnusstillingerover 50% til 60%</v>
      </c>
      <c r="BG15" s="95" t="s">
        <v>59</v>
      </c>
      <c r="BH15" s="95" t="s">
        <v>62</v>
      </c>
      <c r="BI15" s="95" t="s">
        <v>2</v>
      </c>
      <c r="BJ15" s="96">
        <v>10434</v>
      </c>
      <c r="BK15" s="96">
        <v>10652</v>
      </c>
      <c r="BL15" s="96">
        <v>10533</v>
      </c>
      <c r="BM15" s="96">
        <v>10518</v>
      </c>
      <c r="BN15" s="96">
        <v>10097</v>
      </c>
      <c r="BO15" s="96">
        <v>10016</v>
      </c>
      <c r="BP15" s="53" t="str">
        <f t="shared" si="7"/>
        <v>1832  HEMNESTurnusstillinger</v>
      </c>
      <c r="BQ15" s="122" t="s">
        <v>106</v>
      </c>
      <c r="BR15" s="122" t="s">
        <v>62</v>
      </c>
      <c r="BS15" s="123">
        <v>0.73910219788915044</v>
      </c>
      <c r="BT15" s="123">
        <v>0.7216721363719879</v>
      </c>
      <c r="BU15" s="123">
        <v>0.75592801244189689</v>
      </c>
      <c r="BV15" s="123">
        <v>0.74223985741905751</v>
      </c>
      <c r="BW15" s="123">
        <v>0.74317551802350501</v>
      </c>
      <c r="BX15" s="123">
        <v>0.72328240770482954</v>
      </c>
    </row>
    <row r="16" spans="1:76" x14ac:dyDescent="0.25">
      <c r="A16" s="42" t="str">
        <f t="shared" si="0"/>
        <v>0000  LANDETTurnusstillingerover 60% til 70%</v>
      </c>
      <c r="B16" s="83" t="s">
        <v>59</v>
      </c>
      <c r="C16" s="83" t="s">
        <v>62</v>
      </c>
      <c r="D16" s="83" t="s">
        <v>3</v>
      </c>
      <c r="E16" s="84">
        <v>11304</v>
      </c>
      <c r="F16" s="84">
        <v>11713</v>
      </c>
      <c r="G16" s="84">
        <v>12120</v>
      </c>
      <c r="H16" s="84">
        <v>12549</v>
      </c>
      <c r="I16" s="84">
        <v>12697</v>
      </c>
      <c r="J16" s="84">
        <v>12893</v>
      </c>
      <c r="K16" s="44" t="str">
        <f t="shared" si="1"/>
        <v>1833  RANAAlle stillinger</v>
      </c>
      <c r="L16" s="85" t="s">
        <v>107</v>
      </c>
      <c r="M16" s="85" t="s">
        <v>31</v>
      </c>
      <c r="N16" s="86">
        <v>0.70906000000000002</v>
      </c>
      <c r="O16" s="86">
        <v>0.71973930600000002</v>
      </c>
      <c r="P16" s="86">
        <v>0.72159993200000005</v>
      </c>
      <c r="Q16" s="86">
        <v>0.71972897000000002</v>
      </c>
      <c r="R16" s="86">
        <v>0.67639245400000003</v>
      </c>
      <c r="S16" s="86">
        <v>0.69207470900000001</v>
      </c>
      <c r="T16" s="45" t="str">
        <f t="shared" si="2"/>
        <v>0000  LANDETTurnusstillingerover 60% til 70%</v>
      </c>
      <c r="U16" s="87" t="s">
        <v>59</v>
      </c>
      <c r="V16" s="87" t="s">
        <v>62</v>
      </c>
      <c r="W16" s="87" t="s">
        <v>3</v>
      </c>
      <c r="X16" s="88">
        <v>11187</v>
      </c>
      <c r="Y16" s="88">
        <v>11426</v>
      </c>
      <c r="Z16" s="88">
        <v>11891</v>
      </c>
      <c r="AA16" s="88">
        <v>12103</v>
      </c>
      <c r="AB16" s="88">
        <v>11825</v>
      </c>
      <c r="AC16" s="88">
        <v>12058</v>
      </c>
      <c r="AD16" s="47" t="str">
        <f t="shared" si="3"/>
        <v>1833  RANAAlle stillinger</v>
      </c>
      <c r="AE16" s="89" t="s">
        <v>107</v>
      </c>
      <c r="AF16" s="89" t="s">
        <v>31</v>
      </c>
      <c r="AG16" s="90">
        <v>0.76242996100000004</v>
      </c>
      <c r="AH16" s="90">
        <v>0.77071550099999997</v>
      </c>
      <c r="AI16" s="90">
        <v>0.76630885800000004</v>
      </c>
      <c r="AJ16" s="90">
        <v>0.769411387</v>
      </c>
      <c r="AK16" s="90">
        <v>0.71367016900000002</v>
      </c>
      <c r="AL16" s="90">
        <v>0.73130250600000002</v>
      </c>
      <c r="AM16" s="48" t="str">
        <f t="shared" si="4"/>
        <v>0000  LANDETTurnusstillingerover 60% til 70%</v>
      </c>
      <c r="AN16" s="91" t="s">
        <v>59</v>
      </c>
      <c r="AO16" s="91" t="s">
        <v>62</v>
      </c>
      <c r="AP16" s="91" t="s">
        <v>3</v>
      </c>
      <c r="AQ16" s="92">
        <v>11527</v>
      </c>
      <c r="AR16" s="92">
        <v>11913</v>
      </c>
      <c r="AS16" s="92">
        <v>12330</v>
      </c>
      <c r="AT16" s="92">
        <v>12731</v>
      </c>
      <c r="AU16" s="92">
        <v>12917</v>
      </c>
      <c r="AV16" s="92">
        <v>13045</v>
      </c>
      <c r="AW16" s="50" t="str">
        <f t="shared" si="5"/>
        <v>1833  RANAAlle stillinger</v>
      </c>
      <c r="AX16" s="120" t="s">
        <v>107</v>
      </c>
      <c r="AY16" s="120" t="s">
        <v>31</v>
      </c>
      <c r="AZ16" s="121">
        <v>0.71900357394366121</v>
      </c>
      <c r="BA16" s="121">
        <v>0.73111417935702105</v>
      </c>
      <c r="BB16" s="121">
        <v>0.73161519932145791</v>
      </c>
      <c r="BC16" s="121">
        <v>0.72908758445945865</v>
      </c>
      <c r="BD16" s="121">
        <v>0.69754750695554835</v>
      </c>
      <c r="BE16" s="121">
        <v>0.71290698215670989</v>
      </c>
      <c r="BF16" s="51" t="str">
        <f t="shared" si="6"/>
        <v>0000  LANDETTurnusstillingerover 60% til 70%</v>
      </c>
      <c r="BG16" s="95" t="s">
        <v>59</v>
      </c>
      <c r="BH16" s="95" t="s">
        <v>62</v>
      </c>
      <c r="BI16" s="95" t="s">
        <v>3</v>
      </c>
      <c r="BJ16" s="96">
        <v>11223</v>
      </c>
      <c r="BK16" s="96">
        <v>11470</v>
      </c>
      <c r="BL16" s="96">
        <v>11913</v>
      </c>
      <c r="BM16" s="96">
        <v>12100</v>
      </c>
      <c r="BN16" s="96">
        <v>11866</v>
      </c>
      <c r="BO16" s="96">
        <v>12053</v>
      </c>
      <c r="BP16" s="53" t="str">
        <f t="shared" si="7"/>
        <v>1833  RANAAlle stillinger</v>
      </c>
      <c r="BQ16" s="122" t="s">
        <v>107</v>
      </c>
      <c r="BR16" s="122" t="s">
        <v>31</v>
      </c>
      <c r="BS16" s="123">
        <v>0.77255250965798339</v>
      </c>
      <c r="BT16" s="123">
        <v>0.78221142026264934</v>
      </c>
      <c r="BU16" s="123">
        <v>0.77642307562607926</v>
      </c>
      <c r="BV16" s="123">
        <v>0.77883354248411396</v>
      </c>
      <c r="BW16" s="123">
        <v>0.73594279166762877</v>
      </c>
      <c r="BX16" s="123">
        <v>0.75328008087936671</v>
      </c>
    </row>
    <row r="17" spans="1:76" x14ac:dyDescent="0.25">
      <c r="A17" s="42" t="str">
        <f t="shared" si="0"/>
        <v>0000  LANDETTurnusstillingerover 70 til 80%</v>
      </c>
      <c r="B17" s="83" t="s">
        <v>59</v>
      </c>
      <c r="C17" s="83" t="s">
        <v>62</v>
      </c>
      <c r="D17" s="83" t="s">
        <v>4</v>
      </c>
      <c r="E17" s="84">
        <v>20930</v>
      </c>
      <c r="F17" s="84">
        <v>21449</v>
      </c>
      <c r="G17" s="84">
        <v>21526</v>
      </c>
      <c r="H17" s="84">
        <v>21687</v>
      </c>
      <c r="I17" s="84">
        <v>21602</v>
      </c>
      <c r="J17" s="84">
        <v>22444</v>
      </c>
      <c r="K17" s="44" t="str">
        <f t="shared" si="1"/>
        <v>1833  RANATurnusstillinger</v>
      </c>
      <c r="L17" s="85" t="s">
        <v>107</v>
      </c>
      <c r="M17" s="85" t="s">
        <v>62</v>
      </c>
      <c r="N17" s="86">
        <v>0.65505637299999997</v>
      </c>
      <c r="O17" s="86">
        <v>0.67680588200000003</v>
      </c>
      <c r="P17" s="86">
        <v>0.67850526300000003</v>
      </c>
      <c r="Q17" s="86">
        <v>0.68078118200000004</v>
      </c>
      <c r="R17" s="86">
        <v>0.63103271699999997</v>
      </c>
      <c r="S17" s="86">
        <v>0.64242012599999998</v>
      </c>
      <c r="T17" s="45" t="str">
        <f t="shared" si="2"/>
        <v>0000  LANDETTurnusstillingerover 70 til 80%</v>
      </c>
      <c r="U17" s="87" t="s">
        <v>59</v>
      </c>
      <c r="V17" s="87" t="s">
        <v>62</v>
      </c>
      <c r="W17" s="87" t="s">
        <v>4</v>
      </c>
      <c r="X17" s="88">
        <v>19153</v>
      </c>
      <c r="Y17" s="88">
        <v>19777</v>
      </c>
      <c r="Z17" s="88">
        <v>19904</v>
      </c>
      <c r="AA17" s="88">
        <v>20508</v>
      </c>
      <c r="AB17" s="88">
        <v>19952</v>
      </c>
      <c r="AC17" s="88">
        <v>20261</v>
      </c>
      <c r="AD17" s="47" t="str">
        <f t="shared" si="3"/>
        <v>1833  RANATurnusstillinger</v>
      </c>
      <c r="AE17" s="89" t="s">
        <v>107</v>
      </c>
      <c r="AF17" s="89" t="s">
        <v>62</v>
      </c>
      <c r="AG17" s="90">
        <v>0.72926636499999997</v>
      </c>
      <c r="AH17" s="90">
        <v>0.74704667999999996</v>
      </c>
      <c r="AI17" s="90">
        <v>0.74012621199999995</v>
      </c>
      <c r="AJ17" s="90">
        <v>0.74860793999999997</v>
      </c>
      <c r="AK17" s="90">
        <v>0.68028384799999997</v>
      </c>
      <c r="AL17" s="90">
        <v>0.69421069000000002</v>
      </c>
      <c r="AM17" s="48" t="str">
        <f t="shared" si="4"/>
        <v>0000  LANDETTurnusstillingerover 70 til 80%</v>
      </c>
      <c r="AN17" s="91" t="s">
        <v>59</v>
      </c>
      <c r="AO17" s="91" t="s">
        <v>62</v>
      </c>
      <c r="AP17" s="91" t="s">
        <v>4</v>
      </c>
      <c r="AQ17" s="92">
        <v>21359</v>
      </c>
      <c r="AR17" s="92">
        <v>21921</v>
      </c>
      <c r="AS17" s="92">
        <v>21904</v>
      </c>
      <c r="AT17" s="92">
        <v>22101</v>
      </c>
      <c r="AU17" s="92">
        <v>21994</v>
      </c>
      <c r="AV17" s="92">
        <v>22829</v>
      </c>
      <c r="AW17" s="50" t="str">
        <f t="shared" si="5"/>
        <v>1833  RANATurnusstillinger</v>
      </c>
      <c r="AX17" s="120" t="s">
        <v>107</v>
      </c>
      <c r="AY17" s="120" t="s">
        <v>62</v>
      </c>
      <c r="AZ17" s="121">
        <v>0.66688068331143235</v>
      </c>
      <c r="BA17" s="121">
        <v>0.68783664215686202</v>
      </c>
      <c r="BB17" s="121">
        <v>0.68899669522643769</v>
      </c>
      <c r="BC17" s="121">
        <v>0.68832279855247258</v>
      </c>
      <c r="BD17" s="121">
        <v>0.6533225122359092</v>
      </c>
      <c r="BE17" s="121">
        <v>0.66301296101159102</v>
      </c>
      <c r="BF17" s="51" t="str">
        <f t="shared" si="6"/>
        <v>0000  LANDETTurnusstillingerover 70 til 80%</v>
      </c>
      <c r="BG17" s="95" t="s">
        <v>59</v>
      </c>
      <c r="BH17" s="95" t="s">
        <v>62</v>
      </c>
      <c r="BI17" s="95" t="s">
        <v>4</v>
      </c>
      <c r="BJ17" s="96">
        <v>19400</v>
      </c>
      <c r="BK17" s="96">
        <v>20049</v>
      </c>
      <c r="BL17" s="96">
        <v>20127</v>
      </c>
      <c r="BM17" s="96">
        <v>20720</v>
      </c>
      <c r="BN17" s="96">
        <v>20178</v>
      </c>
      <c r="BO17" s="96">
        <v>20510</v>
      </c>
      <c r="BP17" s="53" t="str">
        <f t="shared" si="7"/>
        <v>1833  RANATurnusstillinger</v>
      </c>
      <c r="BQ17" s="122" t="s">
        <v>107</v>
      </c>
      <c r="BR17" s="122" t="s">
        <v>62</v>
      </c>
      <c r="BS17" s="123">
        <v>0.74141849280256511</v>
      </c>
      <c r="BT17" s="123">
        <v>0.75821507074118899</v>
      </c>
      <c r="BU17" s="123">
        <v>0.75076043876479803</v>
      </c>
      <c r="BV17" s="123">
        <v>0.75622546032434812</v>
      </c>
      <c r="BW17" s="123">
        <v>0.70467882832082374</v>
      </c>
      <c r="BX17" s="123">
        <v>0.71664123492709375</v>
      </c>
    </row>
    <row r="18" spans="1:76" x14ac:dyDescent="0.25">
      <c r="A18" s="42" t="str">
        <f t="shared" si="0"/>
        <v>0000  LANDETTurnusstillingerover 80% under 100%</v>
      </c>
      <c r="B18" s="83" t="s">
        <v>59</v>
      </c>
      <c r="C18" s="83" t="s">
        <v>62</v>
      </c>
      <c r="D18" s="83" t="s">
        <v>5</v>
      </c>
      <c r="E18" s="84">
        <v>14568</v>
      </c>
      <c r="F18" s="84">
        <v>15835</v>
      </c>
      <c r="G18" s="84">
        <v>16401</v>
      </c>
      <c r="H18" s="84">
        <v>17206</v>
      </c>
      <c r="I18" s="84">
        <v>18058</v>
      </c>
      <c r="J18" s="84">
        <v>19307</v>
      </c>
      <c r="K18" s="44" t="str">
        <f t="shared" si="1"/>
        <v>1860  VESTVÅGØYAlle stillinger</v>
      </c>
      <c r="L18" s="85" t="s">
        <v>108</v>
      </c>
      <c r="M18" s="85" t="s">
        <v>31</v>
      </c>
      <c r="N18" s="86">
        <v>0.70759087899999995</v>
      </c>
      <c r="O18" s="86">
        <v>0.70460016199999997</v>
      </c>
      <c r="P18" s="86">
        <v>0.72435446000000003</v>
      </c>
      <c r="Q18" s="86">
        <v>0.73710534800000005</v>
      </c>
      <c r="R18" s="86">
        <v>0.67392350199999995</v>
      </c>
      <c r="S18" s="86">
        <v>0.67265529099999999</v>
      </c>
      <c r="T18" s="45" t="str">
        <f t="shared" si="2"/>
        <v>0000  LANDETTurnusstillingerover 80% under 100%</v>
      </c>
      <c r="U18" s="87" t="s">
        <v>59</v>
      </c>
      <c r="V18" s="87" t="s">
        <v>62</v>
      </c>
      <c r="W18" s="87" t="s">
        <v>5</v>
      </c>
      <c r="X18" s="88">
        <v>24646</v>
      </c>
      <c r="Y18" s="88">
        <v>25820</v>
      </c>
      <c r="Z18" s="88">
        <v>26234</v>
      </c>
      <c r="AA18" s="88">
        <v>27174</v>
      </c>
      <c r="AB18" s="88">
        <v>28032</v>
      </c>
      <c r="AC18" s="88">
        <v>29171</v>
      </c>
      <c r="AD18" s="47" t="str">
        <f t="shared" si="3"/>
        <v>1860  VESTVÅGØYAlle stillinger</v>
      </c>
      <c r="AE18" s="89" t="s">
        <v>108</v>
      </c>
      <c r="AF18" s="89" t="s">
        <v>31</v>
      </c>
      <c r="AG18" s="90">
        <v>0.78549658200000005</v>
      </c>
      <c r="AH18" s="90">
        <v>0.790574526</v>
      </c>
      <c r="AI18" s="90">
        <v>0.78902639799999996</v>
      </c>
      <c r="AJ18" s="90">
        <v>0.79021336099999995</v>
      </c>
      <c r="AK18" s="90">
        <v>0.72259809699999999</v>
      </c>
      <c r="AL18" s="90">
        <v>0.72391207300000004</v>
      </c>
      <c r="AM18" s="48" t="str">
        <f t="shared" si="4"/>
        <v>0000  LANDETTurnusstillingerover 80% under 100%</v>
      </c>
      <c r="AN18" s="91" t="s">
        <v>59</v>
      </c>
      <c r="AO18" s="91" t="s">
        <v>62</v>
      </c>
      <c r="AP18" s="91" t="s">
        <v>5</v>
      </c>
      <c r="AQ18" s="92">
        <v>15772</v>
      </c>
      <c r="AR18" s="92">
        <v>17095</v>
      </c>
      <c r="AS18" s="92">
        <v>17607</v>
      </c>
      <c r="AT18" s="92">
        <v>18363</v>
      </c>
      <c r="AU18" s="92">
        <v>19214</v>
      </c>
      <c r="AV18" s="92">
        <v>20436</v>
      </c>
      <c r="AW18" s="50" t="str">
        <f t="shared" si="5"/>
        <v>1860  VESTVÅGØYAlle stillinger</v>
      </c>
      <c r="AX18" s="120" t="s">
        <v>108</v>
      </c>
      <c r="AY18" s="120" t="s">
        <v>31</v>
      </c>
      <c r="AZ18" s="121">
        <v>0.72162620232172459</v>
      </c>
      <c r="BA18" s="121">
        <v>0.71184394184167954</v>
      </c>
      <c r="BB18" s="121">
        <v>0.7348399061032862</v>
      </c>
      <c r="BC18" s="121">
        <v>0.74829335494327365</v>
      </c>
      <c r="BD18" s="121">
        <v>0.69743087557603645</v>
      </c>
      <c r="BE18" s="121">
        <v>0.69173919523099803</v>
      </c>
      <c r="BF18" s="51" t="str">
        <f t="shared" si="6"/>
        <v>0000  LANDETTurnusstillingerover 80% under 100%</v>
      </c>
      <c r="BG18" s="95" t="s">
        <v>59</v>
      </c>
      <c r="BH18" s="95" t="s">
        <v>62</v>
      </c>
      <c r="BI18" s="95" t="s">
        <v>5</v>
      </c>
      <c r="BJ18" s="96">
        <v>25729</v>
      </c>
      <c r="BK18" s="96">
        <v>26935</v>
      </c>
      <c r="BL18" s="96">
        <v>27250</v>
      </c>
      <c r="BM18" s="96">
        <v>28171</v>
      </c>
      <c r="BN18" s="96">
        <v>29038</v>
      </c>
      <c r="BO18" s="96">
        <v>30090</v>
      </c>
      <c r="BP18" s="53" t="str">
        <f t="shared" si="7"/>
        <v>1860  VESTVÅGØYAlle stillinger</v>
      </c>
      <c r="BQ18" s="122" t="s">
        <v>108</v>
      </c>
      <c r="BR18" s="122" t="s">
        <v>31</v>
      </c>
      <c r="BS18" s="123">
        <v>0.80056264937501043</v>
      </c>
      <c r="BT18" s="123">
        <v>0.7991322249390459</v>
      </c>
      <c r="BU18" s="123">
        <v>0.80243139385246143</v>
      </c>
      <c r="BV18" s="123">
        <v>0.8045719812706349</v>
      </c>
      <c r="BW18" s="123">
        <v>0.74970971020540844</v>
      </c>
      <c r="BX18" s="123">
        <v>0.74430453873095437</v>
      </c>
    </row>
    <row r="19" spans="1:76" x14ac:dyDescent="0.25">
      <c r="A19" s="42" t="str">
        <f t="shared" si="0"/>
        <v>0000  LANDETTurnusstillinger100% eller mer</v>
      </c>
      <c r="B19" s="83" t="s">
        <v>59</v>
      </c>
      <c r="C19" s="83" t="s">
        <v>62</v>
      </c>
      <c r="D19" s="83" t="s">
        <v>6</v>
      </c>
      <c r="E19" s="84">
        <v>25872</v>
      </c>
      <c r="F19" s="84">
        <v>26603</v>
      </c>
      <c r="G19" s="84">
        <v>27579</v>
      </c>
      <c r="H19" s="84">
        <v>28099</v>
      </c>
      <c r="I19" s="84">
        <v>28628</v>
      </c>
      <c r="J19" s="84">
        <v>30682</v>
      </c>
      <c r="K19" s="44" t="str">
        <f t="shared" si="1"/>
        <v>1860  VESTVÅGØYTurnusstillinger</v>
      </c>
      <c r="L19" s="85" t="s">
        <v>108</v>
      </c>
      <c r="M19" s="85" t="s">
        <v>62</v>
      </c>
      <c r="N19" s="86">
        <v>0.67723786399999997</v>
      </c>
      <c r="O19" s="86">
        <v>0.66739999999999999</v>
      </c>
      <c r="P19" s="86">
        <v>0.68987210399999999</v>
      </c>
      <c r="Q19" s="86">
        <v>0.70768865199999997</v>
      </c>
      <c r="R19" s="86">
        <v>0.64839823399999996</v>
      </c>
      <c r="S19" s="86">
        <v>0.63998326299999997</v>
      </c>
      <c r="T19" s="45" t="str">
        <f t="shared" si="2"/>
        <v>0000  LANDETTurnusstillinger100% eller mer</v>
      </c>
      <c r="U19" s="87" t="s">
        <v>59</v>
      </c>
      <c r="V19" s="87" t="s">
        <v>62</v>
      </c>
      <c r="W19" s="87" t="s">
        <v>6</v>
      </c>
      <c r="X19" s="88">
        <v>32234</v>
      </c>
      <c r="Y19" s="88">
        <v>33024</v>
      </c>
      <c r="Z19" s="88">
        <v>33933</v>
      </c>
      <c r="AA19" s="88">
        <v>34000</v>
      </c>
      <c r="AB19" s="88">
        <v>34316</v>
      </c>
      <c r="AC19" s="88">
        <v>36556</v>
      </c>
      <c r="AD19" s="47" t="str">
        <f t="shared" si="3"/>
        <v>1860  VESTVÅGØYTurnusstillinger</v>
      </c>
      <c r="AE19" s="89" t="s">
        <v>108</v>
      </c>
      <c r="AF19" s="89" t="s">
        <v>62</v>
      </c>
      <c r="AG19" s="90">
        <v>0.78295160699999999</v>
      </c>
      <c r="AH19" s="90">
        <v>0.78772082700000001</v>
      </c>
      <c r="AI19" s="90">
        <v>0.78288279500000002</v>
      </c>
      <c r="AJ19" s="90">
        <v>0.78001077799999996</v>
      </c>
      <c r="AK19" s="90">
        <v>0.71741726900000002</v>
      </c>
      <c r="AL19" s="90">
        <v>0.70820961699999996</v>
      </c>
      <c r="AM19" s="48" t="str">
        <f t="shared" si="4"/>
        <v>0000  LANDETTurnusstillinger100% eller mer</v>
      </c>
      <c r="AN19" s="91" t="s">
        <v>59</v>
      </c>
      <c r="AO19" s="91" t="s">
        <v>62</v>
      </c>
      <c r="AP19" s="91" t="s">
        <v>6</v>
      </c>
      <c r="AQ19" s="92">
        <v>26658</v>
      </c>
      <c r="AR19" s="92">
        <v>27344</v>
      </c>
      <c r="AS19" s="92">
        <v>28625</v>
      </c>
      <c r="AT19" s="92">
        <v>29221</v>
      </c>
      <c r="AU19" s="92">
        <v>29745</v>
      </c>
      <c r="AV19" s="92">
        <v>31773</v>
      </c>
      <c r="AW19" s="50" t="str">
        <f t="shared" si="5"/>
        <v>1860  VESTVÅGØYTurnusstillinger</v>
      </c>
      <c r="AX19" s="120" t="s">
        <v>108</v>
      </c>
      <c r="AY19" s="120" t="s">
        <v>62</v>
      </c>
      <c r="AZ19" s="121">
        <v>0.68937281553397967</v>
      </c>
      <c r="BA19" s="121">
        <v>0.67687166666666632</v>
      </c>
      <c r="BB19" s="121">
        <v>0.70339763593380544</v>
      </c>
      <c r="BC19" s="121">
        <v>0.72088959810874642</v>
      </c>
      <c r="BD19" s="121">
        <v>0.67111236203090485</v>
      </c>
      <c r="BE19" s="121">
        <v>0.6617830508474577</v>
      </c>
      <c r="BF19" s="51" t="str">
        <f t="shared" si="6"/>
        <v>0000  LANDETTurnusstillinger100% eller mer</v>
      </c>
      <c r="BG19" s="95" t="s">
        <v>59</v>
      </c>
      <c r="BH19" s="95" t="s">
        <v>62</v>
      </c>
      <c r="BI19" s="95" t="s">
        <v>6</v>
      </c>
      <c r="BJ19" s="96">
        <v>33491</v>
      </c>
      <c r="BK19" s="96">
        <v>34252</v>
      </c>
      <c r="BL19" s="96">
        <v>35480</v>
      </c>
      <c r="BM19" s="96">
        <v>35630</v>
      </c>
      <c r="BN19" s="96">
        <v>35877</v>
      </c>
      <c r="BO19" s="96">
        <v>38100</v>
      </c>
      <c r="BP19" s="53" t="str">
        <f t="shared" si="7"/>
        <v>1860  VESTVÅGØYTurnusstillinger</v>
      </c>
      <c r="BQ19" s="122" t="s">
        <v>108</v>
      </c>
      <c r="BR19" s="122" t="s">
        <v>62</v>
      </c>
      <c r="BS19" s="123">
        <v>0.7963710994120059</v>
      </c>
      <c r="BT19" s="123">
        <v>0.79719249342206999</v>
      </c>
      <c r="BU19" s="123">
        <v>0.79882198376657443</v>
      </c>
      <c r="BV19" s="123">
        <v>0.79575900377737074</v>
      </c>
      <c r="BW19" s="123">
        <v>0.74363214754712048</v>
      </c>
      <c r="BX19" s="123">
        <v>0.73158752934851812</v>
      </c>
    </row>
    <row r="20" spans="1:76" x14ac:dyDescent="0.25">
      <c r="A20" s="42" t="str">
        <f t="shared" si="0"/>
        <v>0001  UTVALGETAlle stillinger0% til 20%</v>
      </c>
      <c r="B20" s="83" t="s">
        <v>68</v>
      </c>
      <c r="C20" s="83" t="s">
        <v>31</v>
      </c>
      <c r="D20" s="83" t="s">
        <v>64</v>
      </c>
      <c r="E20" s="84">
        <v>466</v>
      </c>
      <c r="F20" s="84">
        <v>512</v>
      </c>
      <c r="G20" s="84">
        <v>493</v>
      </c>
      <c r="H20" s="84">
        <v>526</v>
      </c>
      <c r="I20" s="84">
        <v>632</v>
      </c>
      <c r="J20" s="84">
        <v>574</v>
      </c>
      <c r="K20" s="44" t="str">
        <f t="shared" si="1"/>
        <v>2012  ALTAAlle stillinger</v>
      </c>
      <c r="L20" s="85" t="s">
        <v>109</v>
      </c>
      <c r="M20" s="85" t="s">
        <v>31</v>
      </c>
      <c r="N20" s="86">
        <v>0.72903675300000004</v>
      </c>
      <c r="O20" s="86">
        <v>0.732301545</v>
      </c>
      <c r="P20" s="86">
        <v>0.75080999999999998</v>
      </c>
      <c r="Q20" s="86">
        <v>0.72666361300000004</v>
      </c>
      <c r="R20" s="86">
        <v>0.75502017600000004</v>
      </c>
      <c r="S20" s="86">
        <v>0.74699186299999998</v>
      </c>
      <c r="T20" s="45" t="str">
        <f t="shared" si="2"/>
        <v>0001  UTVALGETAlle stillinger0% til 20%</v>
      </c>
      <c r="U20" s="87" t="s">
        <v>68</v>
      </c>
      <c r="V20" s="87" t="s">
        <v>31</v>
      </c>
      <c r="W20" s="87" t="s">
        <v>64</v>
      </c>
      <c r="X20" s="88">
        <v>270</v>
      </c>
      <c r="Y20" s="88">
        <v>291</v>
      </c>
      <c r="Z20" s="88">
        <v>296</v>
      </c>
      <c r="AA20" s="88">
        <v>311</v>
      </c>
      <c r="AB20" s="88">
        <v>457</v>
      </c>
      <c r="AC20" s="88">
        <v>390</v>
      </c>
      <c r="AD20" s="47" t="str">
        <f t="shared" si="3"/>
        <v>2012  ALTAAlle stillinger</v>
      </c>
      <c r="AE20" s="89" t="s">
        <v>109</v>
      </c>
      <c r="AF20" s="89" t="s">
        <v>31</v>
      </c>
      <c r="AG20" s="90">
        <v>0.77430497600000003</v>
      </c>
      <c r="AH20" s="90">
        <v>0.78065363200000004</v>
      </c>
      <c r="AI20" s="90">
        <v>0.79123731500000005</v>
      </c>
      <c r="AJ20" s="90">
        <v>0.76915466600000004</v>
      </c>
      <c r="AK20" s="90">
        <v>0.794132265</v>
      </c>
      <c r="AL20" s="90">
        <v>0.79808018199999997</v>
      </c>
      <c r="AM20" s="48" t="str">
        <f t="shared" si="4"/>
        <v>0001  UTVALGETAlle stillinger0% til 20%</v>
      </c>
      <c r="AN20" s="91" t="s">
        <v>68</v>
      </c>
      <c r="AO20" s="91" t="s">
        <v>31</v>
      </c>
      <c r="AP20" s="91" t="s">
        <v>64</v>
      </c>
      <c r="AQ20" s="92">
        <v>427</v>
      </c>
      <c r="AR20" s="92">
        <v>463</v>
      </c>
      <c r="AS20" s="92">
        <v>428</v>
      </c>
      <c r="AT20" s="92">
        <v>458</v>
      </c>
      <c r="AU20" s="92">
        <v>555</v>
      </c>
      <c r="AV20" s="92">
        <v>506</v>
      </c>
      <c r="AW20" s="50" t="str">
        <f t="shared" si="5"/>
        <v>2012  ALTAAlle stillinger</v>
      </c>
      <c r="AX20" s="120" t="s">
        <v>109</v>
      </c>
      <c r="AY20" s="120" t="s">
        <v>31</v>
      </c>
      <c r="AZ20" s="121">
        <v>0.74748998637598885</v>
      </c>
      <c r="BA20" s="121">
        <v>0.75054957865168537</v>
      </c>
      <c r="BB20" s="121">
        <v>0.76444136986301348</v>
      </c>
      <c r="BC20" s="121">
        <v>0.74095896774193559</v>
      </c>
      <c r="BD20" s="121">
        <v>0.76544134625702209</v>
      </c>
      <c r="BE20" s="121">
        <v>0.75873897216273922</v>
      </c>
      <c r="BF20" s="51" t="str">
        <f t="shared" si="6"/>
        <v>0001  UTVALGETAlle stillinger0% til 20%</v>
      </c>
      <c r="BG20" s="95" t="s">
        <v>68</v>
      </c>
      <c r="BH20" s="95" t="s">
        <v>31</v>
      </c>
      <c r="BI20" s="95" t="s">
        <v>64</v>
      </c>
      <c r="BJ20" s="96">
        <v>236</v>
      </c>
      <c r="BK20" s="96">
        <v>248</v>
      </c>
      <c r="BL20" s="96">
        <v>241</v>
      </c>
      <c r="BM20" s="96">
        <v>251</v>
      </c>
      <c r="BN20" s="96">
        <v>387</v>
      </c>
      <c r="BO20" s="96">
        <v>330</v>
      </c>
      <c r="BP20" s="53" t="str">
        <f t="shared" si="7"/>
        <v>2012  ALTAAlle stillinger</v>
      </c>
      <c r="BQ20" s="122" t="s">
        <v>109</v>
      </c>
      <c r="BR20" s="122" t="s">
        <v>31</v>
      </c>
      <c r="BS20" s="123">
        <v>0.79279855470906468</v>
      </c>
      <c r="BT20" s="123">
        <v>0.79929152084068789</v>
      </c>
      <c r="BU20" s="123">
        <v>0.80513844224461673</v>
      </c>
      <c r="BV20" s="123">
        <v>0.78427426246810961</v>
      </c>
      <c r="BW20" s="123">
        <v>0.80462133672048053</v>
      </c>
      <c r="BX20" s="123">
        <v>0.81012612500898917</v>
      </c>
    </row>
    <row r="21" spans="1:76" x14ac:dyDescent="0.25">
      <c r="A21" s="42" t="str">
        <f t="shared" si="0"/>
        <v>0001  UTVALGETAlle stillingerover 20% til 40%</v>
      </c>
      <c r="B21" s="83" t="s">
        <v>68</v>
      </c>
      <c r="C21" s="83" t="s">
        <v>31</v>
      </c>
      <c r="D21" s="83" t="s">
        <v>60</v>
      </c>
      <c r="E21" s="84">
        <v>459</v>
      </c>
      <c r="F21" s="84">
        <v>512</v>
      </c>
      <c r="G21" s="84">
        <v>554</v>
      </c>
      <c r="H21" s="84">
        <v>538</v>
      </c>
      <c r="I21" s="84">
        <v>652</v>
      </c>
      <c r="J21" s="84">
        <v>668</v>
      </c>
      <c r="K21" s="44" t="str">
        <f t="shared" si="1"/>
        <v>2012  ALTATurnusstillinger</v>
      </c>
      <c r="L21" s="85" t="s">
        <v>109</v>
      </c>
      <c r="M21" s="85" t="s">
        <v>62</v>
      </c>
      <c r="N21" s="86">
        <v>0.676121957</v>
      </c>
      <c r="O21" s="86">
        <v>0.68728699800000004</v>
      </c>
      <c r="P21" s="86">
        <v>0.70560092399999996</v>
      </c>
      <c r="Q21" s="86">
        <v>0.68902109899999997</v>
      </c>
      <c r="R21" s="86">
        <v>0.70885133300000003</v>
      </c>
      <c r="S21" s="86">
        <v>0.70068614399999996</v>
      </c>
      <c r="T21" s="45" t="str">
        <f t="shared" si="2"/>
        <v>0001  UTVALGETAlle stillingerover 20% til 40%</v>
      </c>
      <c r="U21" s="87" t="s">
        <v>68</v>
      </c>
      <c r="V21" s="87" t="s">
        <v>31</v>
      </c>
      <c r="W21" s="87" t="s">
        <v>60</v>
      </c>
      <c r="X21" s="88">
        <v>396</v>
      </c>
      <c r="Y21" s="88">
        <v>449</v>
      </c>
      <c r="Z21" s="88">
        <v>478</v>
      </c>
      <c r="AA21" s="88">
        <v>472</v>
      </c>
      <c r="AB21" s="88">
        <v>574</v>
      </c>
      <c r="AC21" s="88">
        <v>543</v>
      </c>
      <c r="AD21" s="47" t="str">
        <f t="shared" si="3"/>
        <v>2012  ALTATurnusstillinger</v>
      </c>
      <c r="AE21" s="89" t="s">
        <v>109</v>
      </c>
      <c r="AF21" s="89" t="s">
        <v>62</v>
      </c>
      <c r="AG21" s="90">
        <v>0.74922714000000001</v>
      </c>
      <c r="AH21" s="90">
        <v>0.76334762899999997</v>
      </c>
      <c r="AI21" s="90">
        <v>0.76964590899999996</v>
      </c>
      <c r="AJ21" s="90">
        <v>0.75653821899999996</v>
      </c>
      <c r="AK21" s="90">
        <v>0.77001081500000002</v>
      </c>
      <c r="AL21" s="90">
        <v>0.77738285299999998</v>
      </c>
      <c r="AM21" s="48" t="str">
        <f t="shared" si="4"/>
        <v>0001  UTVALGETAlle stillingerover 20% til 40%</v>
      </c>
      <c r="AN21" s="91" t="s">
        <v>68</v>
      </c>
      <c r="AO21" s="91" t="s">
        <v>31</v>
      </c>
      <c r="AP21" s="91" t="s">
        <v>60</v>
      </c>
      <c r="AQ21" s="92">
        <v>372</v>
      </c>
      <c r="AR21" s="92">
        <v>410</v>
      </c>
      <c r="AS21" s="92">
        <v>455</v>
      </c>
      <c r="AT21" s="92">
        <v>442</v>
      </c>
      <c r="AU21" s="92">
        <v>550</v>
      </c>
      <c r="AV21" s="92">
        <v>559</v>
      </c>
      <c r="AW21" s="50" t="str">
        <f t="shared" si="5"/>
        <v>2012  ALTATurnusstillinger</v>
      </c>
      <c r="AX21" s="120" t="s">
        <v>109</v>
      </c>
      <c r="AY21" s="120" t="s">
        <v>62</v>
      </c>
      <c r="AZ21" s="121">
        <v>0.68615178180459235</v>
      </c>
      <c r="BA21" s="121">
        <v>0.69543569739952715</v>
      </c>
      <c r="BB21" s="121">
        <v>0.71586073903002301</v>
      </c>
      <c r="BC21" s="121">
        <v>0.69944329670329686</v>
      </c>
      <c r="BD21" s="121">
        <v>0.71686815139214122</v>
      </c>
      <c r="BE21" s="121">
        <v>0.70655559265442447</v>
      </c>
      <c r="BF21" s="51" t="str">
        <f t="shared" si="6"/>
        <v>0001  UTVALGETAlle stillingerover 20% til 40%</v>
      </c>
      <c r="BG21" s="95" t="s">
        <v>68</v>
      </c>
      <c r="BH21" s="95" t="s">
        <v>31</v>
      </c>
      <c r="BI21" s="95" t="s">
        <v>60</v>
      </c>
      <c r="BJ21" s="96">
        <v>309</v>
      </c>
      <c r="BK21" s="96">
        <v>345</v>
      </c>
      <c r="BL21" s="96">
        <v>377</v>
      </c>
      <c r="BM21" s="96">
        <v>374</v>
      </c>
      <c r="BN21" s="96">
        <v>471</v>
      </c>
      <c r="BO21" s="96">
        <v>435</v>
      </c>
      <c r="BP21" s="53" t="str">
        <f t="shared" si="7"/>
        <v>2012  ALTATurnusstillinger</v>
      </c>
      <c r="BQ21" s="122" t="s">
        <v>109</v>
      </c>
      <c r="BR21" s="122" t="s">
        <v>62</v>
      </c>
      <c r="BS21" s="123">
        <v>0.75965025360706695</v>
      </c>
      <c r="BT21" s="123">
        <v>0.77149632967837933</v>
      </c>
      <c r="BU21" s="123">
        <v>0.78055237464938865</v>
      </c>
      <c r="BV21" s="123">
        <v>0.76897296608050647</v>
      </c>
      <c r="BW21" s="123">
        <v>0.77813843652953918</v>
      </c>
      <c r="BX21" s="123">
        <v>0.78361809552576822</v>
      </c>
    </row>
    <row r="22" spans="1:76" x14ac:dyDescent="0.25">
      <c r="A22" s="42" t="str">
        <f t="shared" si="0"/>
        <v>0001  UTVALGETAlle stillingerover 40% til 50%</v>
      </c>
      <c r="B22" s="83" t="s">
        <v>68</v>
      </c>
      <c r="C22" s="83" t="s">
        <v>31</v>
      </c>
      <c r="D22" s="83" t="s">
        <v>1</v>
      </c>
      <c r="E22" s="84">
        <v>648</v>
      </c>
      <c r="F22" s="84">
        <v>649</v>
      </c>
      <c r="G22" s="84">
        <v>609</v>
      </c>
      <c r="H22" s="84">
        <v>593</v>
      </c>
      <c r="I22" s="84">
        <v>585</v>
      </c>
      <c r="J22" s="84">
        <v>573</v>
      </c>
      <c r="K22" s="44"/>
      <c r="L22" s="85"/>
      <c r="M22" s="85"/>
      <c r="N22" s="86"/>
      <c r="O22" s="86"/>
      <c r="P22" s="86"/>
      <c r="Q22" s="86"/>
      <c r="R22" s="86"/>
      <c r="S22" s="86"/>
      <c r="T22" s="45" t="str">
        <f t="shared" si="2"/>
        <v>0001  UTVALGETAlle stillingerover 40% til 50%</v>
      </c>
      <c r="U22" s="87" t="s">
        <v>68</v>
      </c>
      <c r="V22" s="87" t="s">
        <v>31</v>
      </c>
      <c r="W22" s="87" t="s">
        <v>1</v>
      </c>
      <c r="X22" s="88">
        <v>480</v>
      </c>
      <c r="Y22" s="88">
        <v>479</v>
      </c>
      <c r="Z22" s="88">
        <v>488</v>
      </c>
      <c r="AA22" s="88">
        <v>488</v>
      </c>
      <c r="AB22" s="88">
        <v>492</v>
      </c>
      <c r="AC22" s="88">
        <v>490</v>
      </c>
      <c r="AD22" s="47"/>
      <c r="AE22" s="89"/>
      <c r="AF22" s="89"/>
      <c r="AG22" s="90"/>
      <c r="AH22" s="90"/>
      <c r="AI22" s="90"/>
      <c r="AJ22" s="90"/>
      <c r="AK22" s="90"/>
      <c r="AL22" s="90"/>
      <c r="AM22" s="48" t="str">
        <f t="shared" si="4"/>
        <v>0001  UTVALGETAlle stillingerover 40% til 50%</v>
      </c>
      <c r="AN22" s="91" t="s">
        <v>68</v>
      </c>
      <c r="AO22" s="91" t="s">
        <v>31</v>
      </c>
      <c r="AP22" s="91" t="s">
        <v>1</v>
      </c>
      <c r="AQ22" s="92">
        <v>587</v>
      </c>
      <c r="AR22" s="92">
        <v>596</v>
      </c>
      <c r="AS22" s="92">
        <v>560</v>
      </c>
      <c r="AT22" s="92">
        <v>544</v>
      </c>
      <c r="AU22" s="92">
        <v>525</v>
      </c>
      <c r="AV22" s="92">
        <v>500</v>
      </c>
      <c r="AW22" s="50"/>
      <c r="AX22" s="93"/>
      <c r="AY22" s="93"/>
      <c r="AZ22" s="94"/>
      <c r="BA22" s="94"/>
      <c r="BB22" s="94"/>
      <c r="BC22" s="94"/>
      <c r="BD22" s="94"/>
      <c r="BE22" s="94"/>
      <c r="BF22" s="51" t="str">
        <f t="shared" si="6"/>
        <v>0001  UTVALGETAlle stillingerover 40% til 50%</v>
      </c>
      <c r="BG22" s="95" t="s">
        <v>68</v>
      </c>
      <c r="BH22" s="95" t="s">
        <v>31</v>
      </c>
      <c r="BI22" s="95" t="s">
        <v>1</v>
      </c>
      <c r="BJ22" s="96">
        <v>418</v>
      </c>
      <c r="BK22" s="96">
        <v>426</v>
      </c>
      <c r="BL22" s="96">
        <v>434</v>
      </c>
      <c r="BM22" s="96">
        <v>437</v>
      </c>
      <c r="BN22" s="96">
        <v>429</v>
      </c>
      <c r="BO22" s="96">
        <v>410</v>
      </c>
      <c r="BP22" s="53"/>
      <c r="BQ22" s="97"/>
      <c r="BR22" s="97"/>
      <c r="BS22" s="98"/>
      <c r="BT22" s="98"/>
      <c r="BU22" s="98"/>
      <c r="BV22" s="98"/>
      <c r="BW22" s="98"/>
      <c r="BX22" s="98"/>
    </row>
    <row r="23" spans="1:76" x14ac:dyDescent="0.25">
      <c r="A23" s="42" t="str">
        <f t="shared" si="0"/>
        <v>0001  UTVALGETAlle stillingerover 50% til 60%</v>
      </c>
      <c r="B23" s="83" t="s">
        <v>68</v>
      </c>
      <c r="C23" s="83" t="s">
        <v>31</v>
      </c>
      <c r="D23" s="83" t="s">
        <v>2</v>
      </c>
      <c r="E23" s="84">
        <v>372</v>
      </c>
      <c r="F23" s="84">
        <v>368</v>
      </c>
      <c r="G23" s="84">
        <v>379</v>
      </c>
      <c r="H23" s="84">
        <v>362</v>
      </c>
      <c r="I23" s="84">
        <v>348</v>
      </c>
      <c r="J23" s="84">
        <v>368</v>
      </c>
      <c r="K23" s="44"/>
      <c r="L23" s="85"/>
      <c r="M23" s="85"/>
      <c r="N23" s="86"/>
      <c r="O23" s="86"/>
      <c r="P23" s="86"/>
      <c r="Q23" s="86"/>
      <c r="R23" s="86"/>
      <c r="S23" s="86"/>
      <c r="T23" s="45" t="str">
        <f t="shared" si="2"/>
        <v>0001  UTVALGETAlle stillingerover 50% til 60%</v>
      </c>
      <c r="U23" s="87" t="s">
        <v>68</v>
      </c>
      <c r="V23" s="87" t="s">
        <v>31</v>
      </c>
      <c r="W23" s="87" t="s">
        <v>2</v>
      </c>
      <c r="X23" s="88">
        <v>323</v>
      </c>
      <c r="Y23" s="88">
        <v>343</v>
      </c>
      <c r="Z23" s="88">
        <v>342</v>
      </c>
      <c r="AA23" s="88">
        <v>332</v>
      </c>
      <c r="AB23" s="88">
        <v>338</v>
      </c>
      <c r="AC23" s="88">
        <v>353</v>
      </c>
      <c r="AD23" s="47"/>
      <c r="AE23" s="89"/>
      <c r="AF23" s="89"/>
      <c r="AG23" s="90"/>
      <c r="AH23" s="90"/>
      <c r="AI23" s="90"/>
      <c r="AJ23" s="90"/>
      <c r="AK23" s="90"/>
      <c r="AL23" s="90"/>
      <c r="AM23" s="48" t="str">
        <f t="shared" si="4"/>
        <v>0001  UTVALGETAlle stillingerover 50% til 60%</v>
      </c>
      <c r="AN23" s="91" t="s">
        <v>68</v>
      </c>
      <c r="AO23" s="91" t="s">
        <v>31</v>
      </c>
      <c r="AP23" s="91" t="s">
        <v>2</v>
      </c>
      <c r="AQ23" s="92">
        <v>367</v>
      </c>
      <c r="AR23" s="92">
        <v>369</v>
      </c>
      <c r="AS23" s="92">
        <v>381</v>
      </c>
      <c r="AT23" s="92">
        <v>358</v>
      </c>
      <c r="AU23" s="92">
        <v>338</v>
      </c>
      <c r="AV23" s="92">
        <v>361</v>
      </c>
      <c r="AW23" s="50"/>
      <c r="AX23" s="93"/>
      <c r="AY23" s="93"/>
      <c r="AZ23" s="94"/>
      <c r="BA23" s="94"/>
      <c r="BB23" s="94"/>
      <c r="BC23" s="94"/>
      <c r="BD23" s="94"/>
      <c r="BE23" s="94"/>
      <c r="BF23" s="51" t="str">
        <f t="shared" si="6"/>
        <v>0001  UTVALGETAlle stillingerover 50% til 60%</v>
      </c>
      <c r="BG23" s="95" t="s">
        <v>68</v>
      </c>
      <c r="BH23" s="95" t="s">
        <v>31</v>
      </c>
      <c r="BI23" s="95" t="s">
        <v>2</v>
      </c>
      <c r="BJ23" s="96">
        <v>317</v>
      </c>
      <c r="BK23" s="96">
        <v>343</v>
      </c>
      <c r="BL23" s="96">
        <v>341</v>
      </c>
      <c r="BM23" s="96">
        <v>323</v>
      </c>
      <c r="BN23" s="96">
        <v>331</v>
      </c>
      <c r="BO23" s="96">
        <v>349</v>
      </c>
      <c r="BP23" s="53"/>
      <c r="BQ23" s="97"/>
      <c r="BR23" s="97"/>
      <c r="BS23" s="98"/>
      <c r="BT23" s="98"/>
      <c r="BU23" s="98"/>
      <c r="BV23" s="98"/>
      <c r="BW23" s="98"/>
      <c r="BX23" s="98"/>
    </row>
    <row r="24" spans="1:76" x14ac:dyDescent="0.25">
      <c r="A24" s="42" t="str">
        <f t="shared" si="0"/>
        <v>0001  UTVALGETAlle stillingerover 60% til 70%</v>
      </c>
      <c r="B24" s="83" t="s">
        <v>68</v>
      </c>
      <c r="C24" s="83" t="s">
        <v>31</v>
      </c>
      <c r="D24" s="83" t="s">
        <v>3</v>
      </c>
      <c r="E24" s="84">
        <v>349</v>
      </c>
      <c r="F24" s="84">
        <v>345</v>
      </c>
      <c r="G24" s="84">
        <v>350</v>
      </c>
      <c r="H24" s="84">
        <v>379</v>
      </c>
      <c r="I24" s="84">
        <v>389</v>
      </c>
      <c r="J24" s="84">
        <v>433</v>
      </c>
      <c r="K24" s="44"/>
      <c r="L24" s="85"/>
      <c r="M24" s="85"/>
      <c r="N24" s="86"/>
      <c r="O24" s="86"/>
      <c r="P24" s="86"/>
      <c r="Q24" s="86"/>
      <c r="R24" s="86"/>
      <c r="S24" s="86"/>
      <c r="T24" s="45" t="str">
        <f t="shared" si="2"/>
        <v>0001  UTVALGETAlle stillingerover 60% til 70%</v>
      </c>
      <c r="U24" s="87" t="s">
        <v>68</v>
      </c>
      <c r="V24" s="87" t="s">
        <v>31</v>
      </c>
      <c r="W24" s="87" t="s">
        <v>3</v>
      </c>
      <c r="X24" s="88">
        <v>370</v>
      </c>
      <c r="Y24" s="88">
        <v>318</v>
      </c>
      <c r="Z24" s="88">
        <v>345</v>
      </c>
      <c r="AA24" s="88">
        <v>377</v>
      </c>
      <c r="AB24" s="88">
        <v>343</v>
      </c>
      <c r="AC24" s="88">
        <v>389</v>
      </c>
      <c r="AD24" s="47"/>
      <c r="AE24" s="89"/>
      <c r="AF24" s="89"/>
      <c r="AG24" s="90"/>
      <c r="AH24" s="90"/>
      <c r="AI24" s="90"/>
      <c r="AJ24" s="90"/>
      <c r="AK24" s="90"/>
      <c r="AL24" s="90"/>
      <c r="AM24" s="48" t="str">
        <f t="shared" si="4"/>
        <v>0001  UTVALGETAlle stillingerover 60% til 70%</v>
      </c>
      <c r="AN24" s="91" t="s">
        <v>68</v>
      </c>
      <c r="AO24" s="91" t="s">
        <v>31</v>
      </c>
      <c r="AP24" s="91" t="s">
        <v>3</v>
      </c>
      <c r="AQ24" s="92">
        <v>354</v>
      </c>
      <c r="AR24" s="92">
        <v>348</v>
      </c>
      <c r="AS24" s="92">
        <v>351</v>
      </c>
      <c r="AT24" s="92">
        <v>382</v>
      </c>
      <c r="AU24" s="92">
        <v>394</v>
      </c>
      <c r="AV24" s="92">
        <v>426</v>
      </c>
      <c r="AW24" s="50"/>
      <c r="AX24" s="93"/>
      <c r="AY24" s="93"/>
      <c r="AZ24" s="94"/>
      <c r="BA24" s="94"/>
      <c r="BB24" s="94"/>
      <c r="BC24" s="94"/>
      <c r="BD24" s="94"/>
      <c r="BE24" s="94"/>
      <c r="BF24" s="51" t="str">
        <f t="shared" si="6"/>
        <v>0001  UTVALGETAlle stillingerover 60% til 70%</v>
      </c>
      <c r="BG24" s="95" t="s">
        <v>68</v>
      </c>
      <c r="BH24" s="95" t="s">
        <v>31</v>
      </c>
      <c r="BI24" s="95" t="s">
        <v>3</v>
      </c>
      <c r="BJ24" s="96">
        <v>372</v>
      </c>
      <c r="BK24" s="96">
        <v>316</v>
      </c>
      <c r="BL24" s="96">
        <v>340</v>
      </c>
      <c r="BM24" s="96">
        <v>375</v>
      </c>
      <c r="BN24" s="96">
        <v>341</v>
      </c>
      <c r="BO24" s="96">
        <v>378</v>
      </c>
      <c r="BP24" s="53"/>
      <c r="BQ24" s="97"/>
      <c r="BR24" s="97"/>
      <c r="BS24" s="98"/>
      <c r="BT24" s="98"/>
      <c r="BU24" s="98"/>
      <c r="BV24" s="98"/>
      <c r="BW24" s="98"/>
      <c r="BX24" s="98"/>
    </row>
    <row r="25" spans="1:76" x14ac:dyDescent="0.25">
      <c r="A25" s="42" t="str">
        <f t="shared" si="0"/>
        <v>0001  UTVALGETAlle stillingerover 70 til 80%</v>
      </c>
      <c r="B25" s="83" t="s">
        <v>68</v>
      </c>
      <c r="C25" s="83" t="s">
        <v>31</v>
      </c>
      <c r="D25" s="83" t="s">
        <v>4</v>
      </c>
      <c r="E25" s="84">
        <v>821</v>
      </c>
      <c r="F25" s="84">
        <v>795</v>
      </c>
      <c r="G25" s="84">
        <v>785</v>
      </c>
      <c r="H25" s="84">
        <v>732</v>
      </c>
      <c r="I25" s="84">
        <v>739</v>
      </c>
      <c r="J25" s="84">
        <v>784</v>
      </c>
      <c r="K25" s="44"/>
      <c r="L25" s="85"/>
      <c r="M25" s="85"/>
      <c r="N25" s="86"/>
      <c r="O25" s="86"/>
      <c r="P25" s="86"/>
      <c r="Q25" s="86"/>
      <c r="R25" s="86"/>
      <c r="S25" s="86"/>
      <c r="T25" s="45" t="str">
        <f t="shared" si="2"/>
        <v>0001  UTVALGETAlle stillingerover 70 til 80%</v>
      </c>
      <c r="U25" s="87" t="s">
        <v>68</v>
      </c>
      <c r="V25" s="87" t="s">
        <v>31</v>
      </c>
      <c r="W25" s="87" t="s">
        <v>4</v>
      </c>
      <c r="X25" s="88">
        <v>703</v>
      </c>
      <c r="Y25" s="88">
        <v>729</v>
      </c>
      <c r="Z25" s="88">
        <v>724</v>
      </c>
      <c r="AA25" s="88">
        <v>712</v>
      </c>
      <c r="AB25" s="88">
        <v>671</v>
      </c>
      <c r="AC25" s="88">
        <v>716</v>
      </c>
      <c r="AD25" s="47"/>
      <c r="AE25" s="89"/>
      <c r="AF25" s="89"/>
      <c r="AG25" s="90"/>
      <c r="AH25" s="90"/>
      <c r="AI25" s="90"/>
      <c r="AJ25" s="90"/>
      <c r="AK25" s="90"/>
      <c r="AL25" s="90"/>
      <c r="AM25" s="48" t="str">
        <f t="shared" si="4"/>
        <v>0001  UTVALGETAlle stillingerover 70 til 80%</v>
      </c>
      <c r="AN25" s="91" t="s">
        <v>68</v>
      </c>
      <c r="AO25" s="91" t="s">
        <v>31</v>
      </c>
      <c r="AP25" s="91" t="s">
        <v>4</v>
      </c>
      <c r="AQ25" s="92">
        <v>843</v>
      </c>
      <c r="AR25" s="92">
        <v>812</v>
      </c>
      <c r="AS25" s="92">
        <v>807</v>
      </c>
      <c r="AT25" s="92">
        <v>753</v>
      </c>
      <c r="AU25" s="92">
        <v>767</v>
      </c>
      <c r="AV25" s="92">
        <v>810</v>
      </c>
      <c r="AW25" s="50"/>
      <c r="AX25" s="93"/>
      <c r="AY25" s="93"/>
      <c r="AZ25" s="94"/>
      <c r="BA25" s="94"/>
      <c r="BB25" s="94"/>
      <c r="BC25" s="94"/>
      <c r="BD25" s="94"/>
      <c r="BE25" s="94"/>
      <c r="BF25" s="51" t="str">
        <f t="shared" si="6"/>
        <v>0001  UTVALGETAlle stillingerover 70 til 80%</v>
      </c>
      <c r="BG25" s="95" t="s">
        <v>68</v>
      </c>
      <c r="BH25" s="95" t="s">
        <v>31</v>
      </c>
      <c r="BI25" s="95" t="s">
        <v>4</v>
      </c>
      <c r="BJ25" s="96">
        <v>717</v>
      </c>
      <c r="BK25" s="96">
        <v>739</v>
      </c>
      <c r="BL25" s="96">
        <v>739</v>
      </c>
      <c r="BM25" s="96">
        <v>728</v>
      </c>
      <c r="BN25" s="96">
        <v>688</v>
      </c>
      <c r="BO25" s="96">
        <v>732</v>
      </c>
      <c r="BP25" s="53"/>
      <c r="BQ25" s="97"/>
      <c r="BR25" s="97"/>
      <c r="BS25" s="98"/>
      <c r="BT25" s="98"/>
      <c r="BU25" s="98"/>
      <c r="BV25" s="98"/>
      <c r="BW25" s="98"/>
      <c r="BX25" s="98"/>
    </row>
    <row r="26" spans="1:76" x14ac:dyDescent="0.25">
      <c r="A26" s="42" t="str">
        <f t="shared" si="0"/>
        <v>0001  UTVALGETAlle stillingerover 80% under 100%</v>
      </c>
      <c r="B26" s="83" t="s">
        <v>68</v>
      </c>
      <c r="C26" s="83" t="s">
        <v>31</v>
      </c>
      <c r="D26" s="83" t="s">
        <v>5</v>
      </c>
      <c r="E26" s="84">
        <v>525</v>
      </c>
      <c r="F26" s="84">
        <v>535</v>
      </c>
      <c r="G26" s="84">
        <v>542</v>
      </c>
      <c r="H26" s="84">
        <v>555</v>
      </c>
      <c r="I26" s="84">
        <v>612</v>
      </c>
      <c r="J26" s="84">
        <v>683</v>
      </c>
      <c r="T26" s="45" t="str">
        <f t="shared" si="2"/>
        <v>0001  UTVALGETAlle stillingerover 80% under 100%</v>
      </c>
      <c r="U26" s="87" t="s">
        <v>68</v>
      </c>
      <c r="V26" s="87" t="s">
        <v>31</v>
      </c>
      <c r="W26" s="87" t="s">
        <v>5</v>
      </c>
      <c r="X26" s="88">
        <v>982</v>
      </c>
      <c r="Y26" s="88">
        <v>985</v>
      </c>
      <c r="Z26" s="88">
        <v>948</v>
      </c>
      <c r="AA26" s="88">
        <v>922</v>
      </c>
      <c r="AB26" s="88">
        <v>983</v>
      </c>
      <c r="AC26" s="88">
        <v>1071</v>
      </c>
      <c r="AM26" s="48" t="str">
        <f t="shared" si="4"/>
        <v>0001  UTVALGETAlle stillingerover 80% under 100%</v>
      </c>
      <c r="AN26" s="91" t="s">
        <v>68</v>
      </c>
      <c r="AO26" s="91" t="s">
        <v>31</v>
      </c>
      <c r="AP26" s="91" t="s">
        <v>5</v>
      </c>
      <c r="AQ26" s="92">
        <v>561</v>
      </c>
      <c r="AR26" s="92">
        <v>575</v>
      </c>
      <c r="AS26" s="92">
        <v>578</v>
      </c>
      <c r="AT26" s="92">
        <v>591</v>
      </c>
      <c r="AU26" s="92">
        <v>666</v>
      </c>
      <c r="AV26" s="92">
        <v>727</v>
      </c>
      <c r="BF26" s="51" t="str">
        <f t="shared" si="6"/>
        <v>0001  UTVALGETAlle stillingerover 80% under 100%</v>
      </c>
      <c r="BG26" s="95" t="s">
        <v>68</v>
      </c>
      <c r="BH26" s="95" t="s">
        <v>31</v>
      </c>
      <c r="BI26" s="95" t="s">
        <v>5</v>
      </c>
      <c r="BJ26" s="96">
        <v>1019</v>
      </c>
      <c r="BK26" s="96">
        <v>1029</v>
      </c>
      <c r="BL26" s="96">
        <v>990</v>
      </c>
      <c r="BM26" s="96">
        <v>956</v>
      </c>
      <c r="BN26" s="96">
        <v>1036</v>
      </c>
      <c r="BO26" s="96">
        <v>1115</v>
      </c>
      <c r="BP26" s="53"/>
    </row>
    <row r="27" spans="1:76" x14ac:dyDescent="0.25">
      <c r="A27" s="42" t="str">
        <f t="shared" si="0"/>
        <v>0001  UTVALGETAlle stillinger100% eller mer</v>
      </c>
      <c r="B27" s="83" t="s">
        <v>68</v>
      </c>
      <c r="C27" s="83" t="s">
        <v>31</v>
      </c>
      <c r="D27" s="83" t="s">
        <v>6</v>
      </c>
      <c r="E27" s="84">
        <v>1593</v>
      </c>
      <c r="F27" s="84">
        <v>1714</v>
      </c>
      <c r="G27" s="84">
        <v>1812</v>
      </c>
      <c r="H27" s="84">
        <v>1790</v>
      </c>
      <c r="I27" s="84">
        <v>1858</v>
      </c>
      <c r="J27" s="84">
        <v>2102</v>
      </c>
      <c r="T27" s="45" t="str">
        <f t="shared" si="2"/>
        <v>0001  UTVALGETAlle stillinger100% eller mer</v>
      </c>
      <c r="U27" s="87" t="s">
        <v>68</v>
      </c>
      <c r="V27" s="87" t="s">
        <v>31</v>
      </c>
      <c r="W27" s="87" t="s">
        <v>6</v>
      </c>
      <c r="X27" s="88">
        <v>1709</v>
      </c>
      <c r="Y27" s="88">
        <v>1836</v>
      </c>
      <c r="Z27" s="88">
        <v>1903</v>
      </c>
      <c r="AA27" s="88">
        <v>1861</v>
      </c>
      <c r="AB27" s="88">
        <v>1957</v>
      </c>
      <c r="AC27" s="88">
        <v>2233</v>
      </c>
      <c r="AM27" s="48" t="str">
        <f t="shared" si="4"/>
        <v>0001  UTVALGETAlle stillinger100% eller mer</v>
      </c>
      <c r="AN27" s="91" t="s">
        <v>68</v>
      </c>
      <c r="AO27" s="91" t="s">
        <v>31</v>
      </c>
      <c r="AP27" s="91" t="s">
        <v>6</v>
      </c>
      <c r="AQ27" s="92">
        <v>1722</v>
      </c>
      <c r="AR27" s="92">
        <v>1857</v>
      </c>
      <c r="AS27" s="92">
        <v>1964</v>
      </c>
      <c r="AT27" s="92">
        <v>1947</v>
      </c>
      <c r="AU27" s="92">
        <v>2020</v>
      </c>
      <c r="AV27" s="92">
        <v>2296</v>
      </c>
      <c r="BF27" s="51" t="str">
        <f t="shared" si="6"/>
        <v>0001  UTVALGETAlle stillinger100% eller mer</v>
      </c>
      <c r="BG27" s="95" t="s">
        <v>68</v>
      </c>
      <c r="BH27" s="95" t="s">
        <v>31</v>
      </c>
      <c r="BI27" s="95" t="s">
        <v>6</v>
      </c>
      <c r="BJ27" s="96">
        <v>1845</v>
      </c>
      <c r="BK27" s="96">
        <v>1984</v>
      </c>
      <c r="BL27" s="96">
        <v>2062</v>
      </c>
      <c r="BM27" s="96">
        <v>2031</v>
      </c>
      <c r="BN27" s="96">
        <v>2132</v>
      </c>
      <c r="BO27" s="96">
        <v>2436</v>
      </c>
      <c r="BP27" s="53"/>
    </row>
    <row r="28" spans="1:76" x14ac:dyDescent="0.25">
      <c r="A28" s="42" t="str">
        <f t="shared" si="0"/>
        <v>0001  UTVALGETTurnusstillinger0% til 20%</v>
      </c>
      <c r="B28" s="83" t="s">
        <v>68</v>
      </c>
      <c r="C28" s="83" t="s">
        <v>62</v>
      </c>
      <c r="D28" s="83" t="s">
        <v>64</v>
      </c>
      <c r="E28" s="84">
        <v>350</v>
      </c>
      <c r="F28" s="84">
        <v>394</v>
      </c>
      <c r="G28" s="84">
        <v>362</v>
      </c>
      <c r="H28" s="84">
        <v>397</v>
      </c>
      <c r="I28" s="84">
        <v>486</v>
      </c>
      <c r="J28" s="84">
        <v>451</v>
      </c>
      <c r="T28" s="45" t="str">
        <f t="shared" si="2"/>
        <v>0001  UTVALGETTurnusstillinger0% til 20%</v>
      </c>
      <c r="U28" s="87" t="s">
        <v>68</v>
      </c>
      <c r="V28" s="87" t="s">
        <v>62</v>
      </c>
      <c r="W28" s="87" t="s">
        <v>64</v>
      </c>
      <c r="X28" s="88">
        <v>157</v>
      </c>
      <c r="Y28" s="88">
        <v>186</v>
      </c>
      <c r="Z28" s="88">
        <v>170</v>
      </c>
      <c r="AA28" s="88">
        <v>189</v>
      </c>
      <c r="AB28" s="88">
        <v>314</v>
      </c>
      <c r="AC28" s="88">
        <v>273</v>
      </c>
      <c r="AM28" s="48" t="str">
        <f t="shared" si="4"/>
        <v>0001  UTVALGETTurnusstillinger0% til 20%</v>
      </c>
      <c r="AN28" s="91" t="s">
        <v>68</v>
      </c>
      <c r="AO28" s="91" t="s">
        <v>62</v>
      </c>
      <c r="AP28" s="91" t="s">
        <v>64</v>
      </c>
      <c r="AQ28" s="92">
        <v>320</v>
      </c>
      <c r="AR28" s="92">
        <v>363</v>
      </c>
      <c r="AS28" s="92">
        <v>330</v>
      </c>
      <c r="AT28" s="92">
        <v>363</v>
      </c>
      <c r="AU28" s="92">
        <v>441</v>
      </c>
      <c r="AV28" s="92">
        <v>411</v>
      </c>
      <c r="BF28" s="51" t="str">
        <f t="shared" si="6"/>
        <v>0001  UTVALGETTurnusstillinger0% til 20%</v>
      </c>
      <c r="BG28" s="95" t="s">
        <v>68</v>
      </c>
      <c r="BH28" s="95" t="s">
        <v>62</v>
      </c>
      <c r="BI28" s="95" t="s">
        <v>64</v>
      </c>
      <c r="BJ28" s="96">
        <v>135</v>
      </c>
      <c r="BK28" s="96">
        <v>162</v>
      </c>
      <c r="BL28" s="96">
        <v>147</v>
      </c>
      <c r="BM28" s="96">
        <v>164</v>
      </c>
      <c r="BN28" s="96">
        <v>278</v>
      </c>
      <c r="BO28" s="96">
        <v>241</v>
      </c>
      <c r="BP28" s="53"/>
    </row>
    <row r="29" spans="1:76" x14ac:dyDescent="0.25">
      <c r="A29" s="42" t="str">
        <f t="shared" si="0"/>
        <v>0001  UTVALGETTurnusstillingerover 20% til 40%</v>
      </c>
      <c r="B29" s="83" t="s">
        <v>68</v>
      </c>
      <c r="C29" s="83" t="s">
        <v>62</v>
      </c>
      <c r="D29" s="83" t="s">
        <v>60</v>
      </c>
      <c r="E29" s="84">
        <v>287</v>
      </c>
      <c r="F29" s="84">
        <v>323</v>
      </c>
      <c r="G29" s="84">
        <v>358</v>
      </c>
      <c r="H29" s="84">
        <v>339</v>
      </c>
      <c r="I29" s="84">
        <v>474</v>
      </c>
      <c r="J29" s="84">
        <v>479</v>
      </c>
      <c r="T29" s="45" t="str">
        <f t="shared" si="2"/>
        <v>0001  UTVALGETTurnusstillingerover 20% til 40%</v>
      </c>
      <c r="U29" s="87" t="s">
        <v>68</v>
      </c>
      <c r="V29" s="87" t="s">
        <v>62</v>
      </c>
      <c r="W29" s="87" t="s">
        <v>60</v>
      </c>
      <c r="X29" s="88">
        <v>237</v>
      </c>
      <c r="Y29" s="88">
        <v>268</v>
      </c>
      <c r="Z29" s="88">
        <v>295</v>
      </c>
      <c r="AA29" s="88">
        <v>288</v>
      </c>
      <c r="AB29" s="88">
        <v>406</v>
      </c>
      <c r="AC29" s="88">
        <v>363</v>
      </c>
      <c r="AM29" s="48" t="str">
        <f t="shared" si="4"/>
        <v>0001  UTVALGETTurnusstillingerover 20% til 40%</v>
      </c>
      <c r="AN29" s="91" t="s">
        <v>68</v>
      </c>
      <c r="AO29" s="91" t="s">
        <v>62</v>
      </c>
      <c r="AP29" s="91" t="s">
        <v>60</v>
      </c>
      <c r="AQ29" s="92">
        <v>273</v>
      </c>
      <c r="AR29" s="92">
        <v>313</v>
      </c>
      <c r="AS29" s="92">
        <v>346</v>
      </c>
      <c r="AT29" s="92">
        <v>328</v>
      </c>
      <c r="AU29" s="92">
        <v>451</v>
      </c>
      <c r="AV29" s="92">
        <v>469</v>
      </c>
      <c r="BF29" s="51" t="str">
        <f t="shared" si="6"/>
        <v>0001  UTVALGETTurnusstillingerover 20% til 40%</v>
      </c>
      <c r="BG29" s="95" t="s">
        <v>68</v>
      </c>
      <c r="BH29" s="95" t="s">
        <v>62</v>
      </c>
      <c r="BI29" s="95" t="s">
        <v>60</v>
      </c>
      <c r="BJ29" s="96">
        <v>219</v>
      </c>
      <c r="BK29" s="96">
        <v>254</v>
      </c>
      <c r="BL29" s="96">
        <v>278</v>
      </c>
      <c r="BM29" s="96">
        <v>273</v>
      </c>
      <c r="BN29" s="96">
        <v>377</v>
      </c>
      <c r="BO29" s="96">
        <v>349</v>
      </c>
      <c r="BP29" s="53"/>
    </row>
    <row r="30" spans="1:76" x14ac:dyDescent="0.25">
      <c r="A30" s="42" t="str">
        <f t="shared" si="0"/>
        <v>0001  UTVALGETTurnusstillingerover 40% til 50%</v>
      </c>
      <c r="B30" s="83" t="s">
        <v>68</v>
      </c>
      <c r="C30" s="83" t="s">
        <v>62</v>
      </c>
      <c r="D30" s="83" t="s">
        <v>1</v>
      </c>
      <c r="E30" s="84">
        <v>421</v>
      </c>
      <c r="F30" s="84">
        <v>419</v>
      </c>
      <c r="G30" s="84">
        <v>372</v>
      </c>
      <c r="H30" s="84">
        <v>360</v>
      </c>
      <c r="I30" s="84">
        <v>350</v>
      </c>
      <c r="J30" s="84">
        <v>344</v>
      </c>
      <c r="T30" s="45" t="str">
        <f t="shared" si="2"/>
        <v>0001  UTVALGETTurnusstillingerover 40% til 50%</v>
      </c>
      <c r="U30" s="87" t="s">
        <v>68</v>
      </c>
      <c r="V30" s="87" t="s">
        <v>62</v>
      </c>
      <c r="W30" s="87" t="s">
        <v>1</v>
      </c>
      <c r="X30" s="88">
        <v>277</v>
      </c>
      <c r="Y30" s="88">
        <v>275</v>
      </c>
      <c r="Z30" s="88">
        <v>267</v>
      </c>
      <c r="AA30" s="88">
        <v>270</v>
      </c>
      <c r="AB30" s="88">
        <v>267</v>
      </c>
      <c r="AC30" s="88">
        <v>271</v>
      </c>
      <c r="AM30" s="48" t="str">
        <f t="shared" si="4"/>
        <v>0001  UTVALGETTurnusstillingerover 40% til 50%</v>
      </c>
      <c r="AN30" s="91" t="s">
        <v>68</v>
      </c>
      <c r="AO30" s="91" t="s">
        <v>62</v>
      </c>
      <c r="AP30" s="91" t="s">
        <v>1</v>
      </c>
      <c r="AQ30" s="92">
        <v>407</v>
      </c>
      <c r="AR30" s="92">
        <v>406</v>
      </c>
      <c r="AS30" s="92">
        <v>364</v>
      </c>
      <c r="AT30" s="92">
        <v>355</v>
      </c>
      <c r="AU30" s="92">
        <v>343</v>
      </c>
      <c r="AV30" s="92">
        <v>333</v>
      </c>
      <c r="BF30" s="51" t="str">
        <f t="shared" si="6"/>
        <v>0001  UTVALGETTurnusstillingerover 40% til 50%</v>
      </c>
      <c r="BG30" s="95" t="s">
        <v>68</v>
      </c>
      <c r="BH30" s="95" t="s">
        <v>62</v>
      </c>
      <c r="BI30" s="95" t="s">
        <v>1</v>
      </c>
      <c r="BJ30" s="96">
        <v>260</v>
      </c>
      <c r="BK30" s="96">
        <v>263</v>
      </c>
      <c r="BL30" s="96">
        <v>257</v>
      </c>
      <c r="BM30" s="96">
        <v>263</v>
      </c>
      <c r="BN30" s="96">
        <v>261</v>
      </c>
      <c r="BO30" s="96">
        <v>259</v>
      </c>
      <c r="BP30" s="53"/>
    </row>
    <row r="31" spans="1:76" x14ac:dyDescent="0.25">
      <c r="A31" s="42" t="str">
        <f t="shared" si="0"/>
        <v>0001  UTVALGETTurnusstillingerover 50% til 60%</v>
      </c>
      <c r="B31" s="83" t="s">
        <v>68</v>
      </c>
      <c r="C31" s="83" t="s">
        <v>62</v>
      </c>
      <c r="D31" s="83" t="s">
        <v>2</v>
      </c>
      <c r="E31" s="84">
        <v>315</v>
      </c>
      <c r="F31" s="84">
        <v>295</v>
      </c>
      <c r="G31" s="84">
        <v>302</v>
      </c>
      <c r="H31" s="84">
        <v>296</v>
      </c>
      <c r="I31" s="84">
        <v>279</v>
      </c>
      <c r="J31" s="84">
        <v>297</v>
      </c>
      <c r="T31" s="45" t="str">
        <f t="shared" si="2"/>
        <v>0001  UTVALGETTurnusstillingerover 50% til 60%</v>
      </c>
      <c r="U31" s="87" t="s">
        <v>68</v>
      </c>
      <c r="V31" s="87" t="s">
        <v>62</v>
      </c>
      <c r="W31" s="87" t="s">
        <v>2</v>
      </c>
      <c r="X31" s="88">
        <v>260</v>
      </c>
      <c r="Y31" s="88">
        <v>258</v>
      </c>
      <c r="Z31" s="88">
        <v>263</v>
      </c>
      <c r="AA31" s="88">
        <v>251</v>
      </c>
      <c r="AB31" s="88">
        <v>265</v>
      </c>
      <c r="AC31" s="88">
        <v>277</v>
      </c>
      <c r="AM31" s="48" t="str">
        <f t="shared" si="4"/>
        <v>0001  UTVALGETTurnusstillingerover 50% til 60%</v>
      </c>
      <c r="AN31" s="91" t="s">
        <v>68</v>
      </c>
      <c r="AO31" s="91" t="s">
        <v>62</v>
      </c>
      <c r="AP31" s="91" t="s">
        <v>2</v>
      </c>
      <c r="AQ31" s="92">
        <v>316</v>
      </c>
      <c r="AR31" s="92">
        <v>295</v>
      </c>
      <c r="AS31" s="92">
        <v>301</v>
      </c>
      <c r="AT31" s="92">
        <v>294</v>
      </c>
      <c r="AU31" s="92">
        <v>274</v>
      </c>
      <c r="AV31" s="92">
        <v>288</v>
      </c>
      <c r="BF31" s="51" t="str">
        <f t="shared" si="6"/>
        <v>0001  UTVALGETTurnusstillingerover 50% til 60%</v>
      </c>
      <c r="BG31" s="95" t="s">
        <v>68</v>
      </c>
      <c r="BH31" s="95" t="s">
        <v>62</v>
      </c>
      <c r="BI31" s="95" t="s">
        <v>2</v>
      </c>
      <c r="BJ31" s="96">
        <v>260</v>
      </c>
      <c r="BK31" s="96">
        <v>258</v>
      </c>
      <c r="BL31" s="96">
        <v>262</v>
      </c>
      <c r="BM31" s="96">
        <v>245</v>
      </c>
      <c r="BN31" s="96">
        <v>260</v>
      </c>
      <c r="BO31" s="96">
        <v>270</v>
      </c>
      <c r="BP31" s="53"/>
    </row>
    <row r="32" spans="1:76" x14ac:dyDescent="0.25">
      <c r="A32" s="42" t="str">
        <f t="shared" si="0"/>
        <v>0001  UTVALGETTurnusstillingerover 60% til 70%</v>
      </c>
      <c r="B32" s="83" t="s">
        <v>68</v>
      </c>
      <c r="C32" s="83" t="s">
        <v>62</v>
      </c>
      <c r="D32" s="83" t="s">
        <v>3</v>
      </c>
      <c r="E32" s="84">
        <v>298</v>
      </c>
      <c r="F32" s="84">
        <v>305</v>
      </c>
      <c r="G32" s="84">
        <v>301</v>
      </c>
      <c r="H32" s="84">
        <v>335</v>
      </c>
      <c r="I32" s="84">
        <v>353</v>
      </c>
      <c r="J32" s="84">
        <v>399</v>
      </c>
      <c r="T32" s="45" t="str">
        <f t="shared" si="2"/>
        <v>0001  UTVALGETTurnusstillingerover 60% til 70%</v>
      </c>
      <c r="U32" s="87" t="s">
        <v>68</v>
      </c>
      <c r="V32" s="87" t="s">
        <v>62</v>
      </c>
      <c r="W32" s="87" t="s">
        <v>3</v>
      </c>
      <c r="X32" s="88">
        <v>318</v>
      </c>
      <c r="Y32" s="88">
        <v>272</v>
      </c>
      <c r="Z32" s="88">
        <v>296</v>
      </c>
      <c r="AA32" s="88">
        <v>326</v>
      </c>
      <c r="AB32" s="88">
        <v>304</v>
      </c>
      <c r="AC32" s="88">
        <v>349</v>
      </c>
      <c r="AM32" s="48" t="str">
        <f t="shared" si="4"/>
        <v>0001  UTVALGETTurnusstillingerover 60% til 70%</v>
      </c>
      <c r="AN32" s="91" t="s">
        <v>68</v>
      </c>
      <c r="AO32" s="91" t="s">
        <v>62</v>
      </c>
      <c r="AP32" s="91" t="s">
        <v>3</v>
      </c>
      <c r="AQ32" s="92">
        <v>307</v>
      </c>
      <c r="AR32" s="92">
        <v>308</v>
      </c>
      <c r="AS32" s="92">
        <v>302</v>
      </c>
      <c r="AT32" s="92">
        <v>336</v>
      </c>
      <c r="AU32" s="92">
        <v>358</v>
      </c>
      <c r="AV32" s="92">
        <v>396</v>
      </c>
      <c r="BF32" s="51" t="str">
        <f t="shared" si="6"/>
        <v>0001  UTVALGETTurnusstillingerover 60% til 70%</v>
      </c>
      <c r="BG32" s="95" t="s">
        <v>68</v>
      </c>
      <c r="BH32" s="95" t="s">
        <v>62</v>
      </c>
      <c r="BI32" s="95" t="s">
        <v>3</v>
      </c>
      <c r="BJ32" s="96">
        <v>322</v>
      </c>
      <c r="BK32" s="96">
        <v>272</v>
      </c>
      <c r="BL32" s="96">
        <v>292</v>
      </c>
      <c r="BM32" s="96">
        <v>323</v>
      </c>
      <c r="BN32" s="96">
        <v>302</v>
      </c>
      <c r="BO32" s="96">
        <v>344</v>
      </c>
      <c r="BP32" s="53"/>
    </row>
    <row r="33" spans="1:68" x14ac:dyDescent="0.25">
      <c r="A33" s="42" t="str">
        <f t="shared" si="0"/>
        <v>0001  UTVALGETTurnusstillingerover 70 til 80%</v>
      </c>
      <c r="B33" s="83" t="s">
        <v>68</v>
      </c>
      <c r="C33" s="83" t="s">
        <v>62</v>
      </c>
      <c r="D33" s="83" t="s">
        <v>4</v>
      </c>
      <c r="E33" s="84">
        <v>670</v>
      </c>
      <c r="F33" s="84">
        <v>639</v>
      </c>
      <c r="G33" s="84">
        <v>641</v>
      </c>
      <c r="H33" s="84">
        <v>584</v>
      </c>
      <c r="I33" s="84">
        <v>613</v>
      </c>
      <c r="J33" s="84">
        <v>642</v>
      </c>
      <c r="T33" s="45" t="str">
        <f t="shared" si="2"/>
        <v>0001  UTVALGETTurnusstillingerover 70 til 80%</v>
      </c>
      <c r="U33" s="87" t="s">
        <v>68</v>
      </c>
      <c r="V33" s="87" t="s">
        <v>62</v>
      </c>
      <c r="W33" s="87" t="s">
        <v>4</v>
      </c>
      <c r="X33" s="88">
        <v>549</v>
      </c>
      <c r="Y33" s="88">
        <v>577</v>
      </c>
      <c r="Z33" s="88">
        <v>578</v>
      </c>
      <c r="AA33" s="88">
        <v>565</v>
      </c>
      <c r="AB33" s="88">
        <v>543</v>
      </c>
      <c r="AC33" s="88">
        <v>579</v>
      </c>
      <c r="AM33" s="48" t="str">
        <f t="shared" si="4"/>
        <v>0001  UTVALGETTurnusstillingerover 70 til 80%</v>
      </c>
      <c r="AN33" s="91" t="s">
        <v>68</v>
      </c>
      <c r="AO33" s="91" t="s">
        <v>62</v>
      </c>
      <c r="AP33" s="91" t="s">
        <v>4</v>
      </c>
      <c r="AQ33" s="92">
        <v>678</v>
      </c>
      <c r="AR33" s="92">
        <v>644</v>
      </c>
      <c r="AS33" s="92">
        <v>644</v>
      </c>
      <c r="AT33" s="92">
        <v>591</v>
      </c>
      <c r="AU33" s="92">
        <v>625</v>
      </c>
      <c r="AV33" s="92">
        <v>654</v>
      </c>
      <c r="BF33" s="51" t="str">
        <f t="shared" si="6"/>
        <v>0001  UTVALGETTurnusstillingerover 70 til 80%</v>
      </c>
      <c r="BG33" s="95" t="s">
        <v>68</v>
      </c>
      <c r="BH33" s="95" t="s">
        <v>62</v>
      </c>
      <c r="BI33" s="95" t="s">
        <v>4</v>
      </c>
      <c r="BJ33" s="96">
        <v>554</v>
      </c>
      <c r="BK33" s="96">
        <v>576</v>
      </c>
      <c r="BL33" s="96">
        <v>578</v>
      </c>
      <c r="BM33" s="96">
        <v>570</v>
      </c>
      <c r="BN33" s="96">
        <v>548</v>
      </c>
      <c r="BO33" s="96">
        <v>578</v>
      </c>
      <c r="BP33" s="53"/>
    </row>
    <row r="34" spans="1:68" x14ac:dyDescent="0.25">
      <c r="A34" s="42" t="str">
        <f t="shared" si="0"/>
        <v>0001  UTVALGETTurnusstillingerover 80% under 100%</v>
      </c>
      <c r="B34" s="83" t="s">
        <v>68</v>
      </c>
      <c r="C34" s="83" t="s">
        <v>62</v>
      </c>
      <c r="D34" s="83" t="s">
        <v>5</v>
      </c>
      <c r="E34" s="84">
        <v>448</v>
      </c>
      <c r="F34" s="84">
        <v>472</v>
      </c>
      <c r="G34" s="84">
        <v>479</v>
      </c>
      <c r="H34" s="84">
        <v>494</v>
      </c>
      <c r="I34" s="84">
        <v>546</v>
      </c>
      <c r="J34" s="84">
        <v>610</v>
      </c>
      <c r="T34" s="45" t="str">
        <f t="shared" si="2"/>
        <v>0001  UTVALGETTurnusstillingerover 80% under 100%</v>
      </c>
      <c r="U34" s="87" t="s">
        <v>68</v>
      </c>
      <c r="V34" s="87" t="s">
        <v>62</v>
      </c>
      <c r="W34" s="87" t="s">
        <v>5</v>
      </c>
      <c r="X34" s="88">
        <v>882</v>
      </c>
      <c r="Y34" s="88">
        <v>899</v>
      </c>
      <c r="Z34" s="88">
        <v>859</v>
      </c>
      <c r="AA34" s="88">
        <v>846</v>
      </c>
      <c r="AB34" s="88">
        <v>908</v>
      </c>
      <c r="AC34" s="88">
        <v>990</v>
      </c>
      <c r="AM34" s="48" t="str">
        <f t="shared" si="4"/>
        <v>0001  UTVALGETTurnusstillingerover 80% under 100%</v>
      </c>
      <c r="AN34" s="91" t="s">
        <v>68</v>
      </c>
      <c r="AO34" s="91" t="s">
        <v>62</v>
      </c>
      <c r="AP34" s="91" t="s">
        <v>5</v>
      </c>
      <c r="AQ34" s="92">
        <v>466</v>
      </c>
      <c r="AR34" s="92">
        <v>491</v>
      </c>
      <c r="AS34" s="92">
        <v>499</v>
      </c>
      <c r="AT34" s="92">
        <v>511</v>
      </c>
      <c r="AU34" s="92">
        <v>578</v>
      </c>
      <c r="AV34" s="92">
        <v>640</v>
      </c>
      <c r="BF34" s="51" t="str">
        <f t="shared" si="6"/>
        <v>0001  UTVALGETTurnusstillingerover 80% under 100%</v>
      </c>
      <c r="BG34" s="95" t="s">
        <v>68</v>
      </c>
      <c r="BH34" s="95" t="s">
        <v>62</v>
      </c>
      <c r="BI34" s="95" t="s">
        <v>5</v>
      </c>
      <c r="BJ34" s="96">
        <v>903</v>
      </c>
      <c r="BK34" s="96">
        <v>919</v>
      </c>
      <c r="BL34" s="96">
        <v>880</v>
      </c>
      <c r="BM34" s="96">
        <v>859</v>
      </c>
      <c r="BN34" s="96">
        <v>936</v>
      </c>
      <c r="BO34" s="96">
        <v>1019</v>
      </c>
      <c r="BP34" s="53"/>
    </row>
    <row r="35" spans="1:68" x14ac:dyDescent="0.25">
      <c r="A35" s="42" t="str">
        <f t="shared" si="0"/>
        <v>0001  UTVALGETTurnusstillinger100% eller mer</v>
      </c>
      <c r="B35" s="83" t="s">
        <v>68</v>
      </c>
      <c r="C35" s="83" t="s">
        <v>62</v>
      </c>
      <c r="D35" s="83" t="s">
        <v>6</v>
      </c>
      <c r="E35" s="84">
        <v>647</v>
      </c>
      <c r="F35" s="84">
        <v>712</v>
      </c>
      <c r="G35" s="84">
        <v>770</v>
      </c>
      <c r="H35" s="84">
        <v>777</v>
      </c>
      <c r="I35" s="84">
        <v>792</v>
      </c>
      <c r="J35" s="84">
        <v>947</v>
      </c>
      <c r="T35" s="45" t="str">
        <f t="shared" si="2"/>
        <v>0001  UTVALGETTurnusstillinger100% eller mer</v>
      </c>
      <c r="U35" s="87" t="s">
        <v>68</v>
      </c>
      <c r="V35" s="87" t="s">
        <v>62</v>
      </c>
      <c r="W35" s="87" t="s">
        <v>6</v>
      </c>
      <c r="X35" s="88">
        <v>756</v>
      </c>
      <c r="Y35" s="88">
        <v>824</v>
      </c>
      <c r="Z35" s="88">
        <v>857</v>
      </c>
      <c r="AA35" s="88">
        <v>847</v>
      </c>
      <c r="AB35" s="88">
        <v>886</v>
      </c>
      <c r="AC35" s="88">
        <v>1067</v>
      </c>
      <c r="AM35" s="48" t="str">
        <f t="shared" si="4"/>
        <v>0001  UTVALGETTurnusstillinger100% eller mer</v>
      </c>
      <c r="AN35" s="91" t="s">
        <v>68</v>
      </c>
      <c r="AO35" s="91" t="s">
        <v>62</v>
      </c>
      <c r="AP35" s="91" t="s">
        <v>6</v>
      </c>
      <c r="AQ35" s="92">
        <v>669</v>
      </c>
      <c r="AR35" s="92">
        <v>739</v>
      </c>
      <c r="AS35" s="92">
        <v>799</v>
      </c>
      <c r="AT35" s="92">
        <v>804</v>
      </c>
      <c r="AU35" s="92">
        <v>823</v>
      </c>
      <c r="AV35" s="92">
        <v>978</v>
      </c>
      <c r="BF35" s="51" t="str">
        <f t="shared" si="6"/>
        <v>0001  UTVALGETTurnusstillinger100% eller mer</v>
      </c>
      <c r="BG35" s="95" t="s">
        <v>68</v>
      </c>
      <c r="BH35" s="95" t="s">
        <v>62</v>
      </c>
      <c r="BI35" s="95" t="s">
        <v>6</v>
      </c>
      <c r="BJ35" s="96">
        <v>783</v>
      </c>
      <c r="BK35" s="96">
        <v>855</v>
      </c>
      <c r="BL35" s="96">
        <v>891</v>
      </c>
      <c r="BM35" s="96">
        <v>885</v>
      </c>
      <c r="BN35" s="96">
        <v>931</v>
      </c>
      <c r="BO35" s="96">
        <v>1109</v>
      </c>
      <c r="BP35" s="53"/>
    </row>
    <row r="36" spans="1:68" x14ac:dyDescent="0.25">
      <c r="A36" s="42" t="str">
        <f t="shared" si="0"/>
        <v>1804  BODØAlle stillinger0% til 20%</v>
      </c>
      <c r="B36" s="83" t="s">
        <v>103</v>
      </c>
      <c r="C36" s="83" t="s">
        <v>31</v>
      </c>
      <c r="D36" s="83" t="s">
        <v>64</v>
      </c>
      <c r="E36" s="84">
        <v>243</v>
      </c>
      <c r="F36" s="84">
        <v>267</v>
      </c>
      <c r="G36" s="84">
        <v>244</v>
      </c>
      <c r="H36" s="84">
        <v>268</v>
      </c>
      <c r="I36" s="84">
        <v>231</v>
      </c>
      <c r="J36" s="84">
        <v>205</v>
      </c>
      <c r="T36" s="45" t="str">
        <f t="shared" si="2"/>
        <v>1804  BODØAlle stillinger0% til 20%</v>
      </c>
      <c r="U36" s="87" t="s">
        <v>103</v>
      </c>
      <c r="V36" s="87" t="s">
        <v>31</v>
      </c>
      <c r="W36" s="87" t="s">
        <v>64</v>
      </c>
      <c r="X36" s="88">
        <v>131</v>
      </c>
      <c r="Y36" s="88">
        <v>165</v>
      </c>
      <c r="Z36" s="88">
        <v>142</v>
      </c>
      <c r="AA36" s="88">
        <v>164</v>
      </c>
      <c r="AB36" s="88">
        <v>137</v>
      </c>
      <c r="AC36" s="88">
        <v>120</v>
      </c>
      <c r="AM36" s="48" t="str">
        <f t="shared" si="4"/>
        <v>1804  BODØAlle stillinger0% til 20%</v>
      </c>
      <c r="AN36" s="91" t="s">
        <v>103</v>
      </c>
      <c r="AO36" s="91" t="s">
        <v>31</v>
      </c>
      <c r="AP36" s="91" t="s">
        <v>64</v>
      </c>
      <c r="AQ36" s="92">
        <v>231</v>
      </c>
      <c r="AR36" s="92">
        <v>254</v>
      </c>
      <c r="AS36" s="92">
        <v>224</v>
      </c>
      <c r="AT36" s="92">
        <v>248</v>
      </c>
      <c r="AU36" s="92">
        <v>215</v>
      </c>
      <c r="AV36" s="92">
        <v>191</v>
      </c>
      <c r="BF36" s="51" t="str">
        <f t="shared" si="6"/>
        <v>1804  BODØAlle stillinger0% til 20%</v>
      </c>
      <c r="BG36" s="95" t="s">
        <v>103</v>
      </c>
      <c r="BH36" s="95" t="s">
        <v>31</v>
      </c>
      <c r="BI36" s="95" t="s">
        <v>64</v>
      </c>
      <c r="BJ36" s="96">
        <v>121</v>
      </c>
      <c r="BK36" s="96">
        <v>154</v>
      </c>
      <c r="BL36" s="96">
        <v>129</v>
      </c>
      <c r="BM36" s="96">
        <v>147</v>
      </c>
      <c r="BN36" s="96">
        <v>123</v>
      </c>
      <c r="BO36" s="96">
        <v>107</v>
      </c>
      <c r="BP36" s="53"/>
    </row>
    <row r="37" spans="1:68" x14ac:dyDescent="0.25">
      <c r="A37" s="42" t="str">
        <f t="shared" si="0"/>
        <v>1804  BODØAlle stillingerover 20% til 40%</v>
      </c>
      <c r="B37" s="83" t="s">
        <v>103</v>
      </c>
      <c r="C37" s="83" t="s">
        <v>31</v>
      </c>
      <c r="D37" s="83" t="s">
        <v>60</v>
      </c>
      <c r="E37" s="84">
        <v>210</v>
      </c>
      <c r="F37" s="84">
        <v>265</v>
      </c>
      <c r="G37" s="84">
        <v>290</v>
      </c>
      <c r="H37" s="84">
        <v>266</v>
      </c>
      <c r="I37" s="84">
        <v>296</v>
      </c>
      <c r="J37" s="84">
        <v>291</v>
      </c>
      <c r="T37" s="45" t="str">
        <f t="shared" si="2"/>
        <v>1804  BODØAlle stillingerover 20% til 40%</v>
      </c>
      <c r="U37" s="87" t="s">
        <v>103</v>
      </c>
      <c r="V37" s="87" t="s">
        <v>31</v>
      </c>
      <c r="W37" s="87" t="s">
        <v>60</v>
      </c>
      <c r="X37" s="88">
        <v>203</v>
      </c>
      <c r="Y37" s="88">
        <v>240</v>
      </c>
      <c r="Z37" s="88">
        <v>249</v>
      </c>
      <c r="AA37" s="88">
        <v>235</v>
      </c>
      <c r="AB37" s="88">
        <v>253</v>
      </c>
      <c r="AC37" s="88">
        <v>225</v>
      </c>
      <c r="AM37" s="48" t="str">
        <f t="shared" si="4"/>
        <v>1804  BODØAlle stillingerover 20% til 40%</v>
      </c>
      <c r="AN37" s="91" t="s">
        <v>103</v>
      </c>
      <c r="AO37" s="91" t="s">
        <v>31</v>
      </c>
      <c r="AP37" s="91" t="s">
        <v>60</v>
      </c>
      <c r="AQ37" s="92">
        <v>149</v>
      </c>
      <c r="AR37" s="92">
        <v>184</v>
      </c>
      <c r="AS37" s="92">
        <v>208</v>
      </c>
      <c r="AT37" s="92">
        <v>191</v>
      </c>
      <c r="AU37" s="92">
        <v>224</v>
      </c>
      <c r="AV37" s="92">
        <v>213</v>
      </c>
      <c r="BF37" s="51" t="str">
        <f t="shared" si="6"/>
        <v>1804  BODØAlle stillingerover 20% til 40%</v>
      </c>
      <c r="BG37" s="95" t="s">
        <v>103</v>
      </c>
      <c r="BH37" s="95" t="s">
        <v>31</v>
      </c>
      <c r="BI37" s="95" t="s">
        <v>60</v>
      </c>
      <c r="BJ37" s="96">
        <v>144</v>
      </c>
      <c r="BK37" s="96">
        <v>158</v>
      </c>
      <c r="BL37" s="96">
        <v>165</v>
      </c>
      <c r="BM37" s="96">
        <v>161</v>
      </c>
      <c r="BN37" s="96">
        <v>181</v>
      </c>
      <c r="BO37" s="96">
        <v>150</v>
      </c>
      <c r="BP37" s="53"/>
    </row>
    <row r="38" spans="1:68" x14ac:dyDescent="0.25">
      <c r="A38" s="42" t="str">
        <f t="shared" si="0"/>
        <v>1804  BODØAlle stillingerover 40% til 50%</v>
      </c>
      <c r="B38" s="83" t="s">
        <v>103</v>
      </c>
      <c r="C38" s="83" t="s">
        <v>31</v>
      </c>
      <c r="D38" s="83" t="s">
        <v>1</v>
      </c>
      <c r="E38" s="84">
        <v>199</v>
      </c>
      <c r="F38" s="84">
        <v>212</v>
      </c>
      <c r="G38" s="84">
        <v>188</v>
      </c>
      <c r="H38" s="84">
        <v>202</v>
      </c>
      <c r="I38" s="84">
        <v>213</v>
      </c>
      <c r="J38" s="84">
        <v>195</v>
      </c>
      <c r="T38" s="45" t="str">
        <f t="shared" si="2"/>
        <v>1804  BODØAlle stillingerover 40% til 50%</v>
      </c>
      <c r="U38" s="87" t="s">
        <v>103</v>
      </c>
      <c r="V38" s="87" t="s">
        <v>31</v>
      </c>
      <c r="W38" s="87" t="s">
        <v>1</v>
      </c>
      <c r="X38" s="88">
        <v>173</v>
      </c>
      <c r="Y38" s="88">
        <v>181</v>
      </c>
      <c r="Z38" s="88">
        <v>178</v>
      </c>
      <c r="AA38" s="88">
        <v>180</v>
      </c>
      <c r="AB38" s="88">
        <v>194</v>
      </c>
      <c r="AC38" s="88">
        <v>186</v>
      </c>
      <c r="AM38" s="48" t="str">
        <f t="shared" si="4"/>
        <v>1804  BODØAlle stillingerover 40% til 50%</v>
      </c>
      <c r="AN38" s="91" t="s">
        <v>103</v>
      </c>
      <c r="AO38" s="91" t="s">
        <v>31</v>
      </c>
      <c r="AP38" s="91" t="s">
        <v>1</v>
      </c>
      <c r="AQ38" s="92">
        <v>161</v>
      </c>
      <c r="AR38" s="92">
        <v>172</v>
      </c>
      <c r="AS38" s="92">
        <v>152</v>
      </c>
      <c r="AT38" s="92">
        <v>165</v>
      </c>
      <c r="AU38" s="92">
        <v>168</v>
      </c>
      <c r="AV38" s="92">
        <v>139</v>
      </c>
      <c r="BF38" s="51" t="str">
        <f t="shared" si="6"/>
        <v>1804  BODØAlle stillingerover 40% til 50%</v>
      </c>
      <c r="BG38" s="95" t="s">
        <v>103</v>
      </c>
      <c r="BH38" s="95" t="s">
        <v>31</v>
      </c>
      <c r="BI38" s="95" t="s">
        <v>1</v>
      </c>
      <c r="BJ38" s="96">
        <v>134</v>
      </c>
      <c r="BK38" s="96">
        <v>141</v>
      </c>
      <c r="BL38" s="96">
        <v>139</v>
      </c>
      <c r="BM38" s="96">
        <v>139</v>
      </c>
      <c r="BN38" s="96">
        <v>148</v>
      </c>
      <c r="BO38" s="96">
        <v>127</v>
      </c>
      <c r="BP38" s="53"/>
    </row>
    <row r="39" spans="1:68" x14ac:dyDescent="0.25">
      <c r="A39" s="42" t="str">
        <f t="shared" si="0"/>
        <v>1804  BODØAlle stillingerover 50% til 60%</v>
      </c>
      <c r="B39" s="83" t="s">
        <v>103</v>
      </c>
      <c r="C39" s="83" t="s">
        <v>31</v>
      </c>
      <c r="D39" s="83" t="s">
        <v>2</v>
      </c>
      <c r="E39" s="84">
        <v>105</v>
      </c>
      <c r="F39" s="84">
        <v>97</v>
      </c>
      <c r="G39" s="84">
        <v>99</v>
      </c>
      <c r="H39" s="84">
        <v>95</v>
      </c>
      <c r="I39" s="84">
        <v>108</v>
      </c>
      <c r="J39" s="84">
        <v>105</v>
      </c>
      <c r="T39" s="45" t="str">
        <f t="shared" si="2"/>
        <v>1804  BODØAlle stillingerover 50% til 60%</v>
      </c>
      <c r="U39" s="87" t="s">
        <v>103</v>
      </c>
      <c r="V39" s="87" t="s">
        <v>31</v>
      </c>
      <c r="W39" s="87" t="s">
        <v>2</v>
      </c>
      <c r="X39" s="88">
        <v>108</v>
      </c>
      <c r="Y39" s="88">
        <v>104</v>
      </c>
      <c r="Z39" s="88">
        <v>110</v>
      </c>
      <c r="AA39" s="88">
        <v>112</v>
      </c>
      <c r="AB39" s="88">
        <v>102</v>
      </c>
      <c r="AC39" s="88">
        <v>113</v>
      </c>
      <c r="AM39" s="48" t="str">
        <f t="shared" si="4"/>
        <v>1804  BODØAlle stillingerover 50% til 60%</v>
      </c>
      <c r="AN39" s="91" t="s">
        <v>103</v>
      </c>
      <c r="AO39" s="91" t="s">
        <v>31</v>
      </c>
      <c r="AP39" s="91" t="s">
        <v>2</v>
      </c>
      <c r="AQ39" s="92">
        <v>104</v>
      </c>
      <c r="AR39" s="92">
        <v>98</v>
      </c>
      <c r="AS39" s="92">
        <v>101</v>
      </c>
      <c r="AT39" s="92">
        <v>98</v>
      </c>
      <c r="AU39" s="92">
        <v>104</v>
      </c>
      <c r="AV39" s="92">
        <v>104</v>
      </c>
      <c r="BF39" s="51" t="str">
        <f t="shared" si="6"/>
        <v>1804  BODØAlle stillingerover 50% til 60%</v>
      </c>
      <c r="BG39" s="95" t="s">
        <v>103</v>
      </c>
      <c r="BH39" s="95" t="s">
        <v>31</v>
      </c>
      <c r="BI39" s="95" t="s">
        <v>2</v>
      </c>
      <c r="BJ39" s="96">
        <v>105</v>
      </c>
      <c r="BK39" s="96">
        <v>106</v>
      </c>
      <c r="BL39" s="96">
        <v>109</v>
      </c>
      <c r="BM39" s="96">
        <v>112</v>
      </c>
      <c r="BN39" s="96">
        <v>98</v>
      </c>
      <c r="BO39" s="96">
        <v>112</v>
      </c>
      <c r="BP39" s="53"/>
    </row>
    <row r="40" spans="1:68" x14ac:dyDescent="0.25">
      <c r="A40" s="42" t="str">
        <f t="shared" si="0"/>
        <v>1804  BODØAlle stillingerover 60% til 70%</v>
      </c>
      <c r="B40" s="83" t="s">
        <v>103</v>
      </c>
      <c r="C40" s="83" t="s">
        <v>31</v>
      </c>
      <c r="D40" s="83" t="s">
        <v>3</v>
      </c>
      <c r="E40" s="84">
        <v>118</v>
      </c>
      <c r="F40" s="84">
        <v>112</v>
      </c>
      <c r="G40" s="84">
        <v>117</v>
      </c>
      <c r="H40" s="84">
        <v>130</v>
      </c>
      <c r="I40" s="84">
        <v>146</v>
      </c>
      <c r="J40" s="84">
        <v>169</v>
      </c>
      <c r="T40" s="45" t="str">
        <f t="shared" si="2"/>
        <v>1804  BODØAlle stillingerover 60% til 70%</v>
      </c>
      <c r="U40" s="87" t="s">
        <v>103</v>
      </c>
      <c r="V40" s="87" t="s">
        <v>31</v>
      </c>
      <c r="W40" s="87" t="s">
        <v>3</v>
      </c>
      <c r="X40" s="88">
        <v>130</v>
      </c>
      <c r="Y40" s="88">
        <v>116</v>
      </c>
      <c r="Z40" s="88">
        <v>117</v>
      </c>
      <c r="AA40" s="88">
        <v>139</v>
      </c>
      <c r="AB40" s="88">
        <v>146</v>
      </c>
      <c r="AC40" s="88">
        <v>158</v>
      </c>
      <c r="AM40" s="48" t="str">
        <f t="shared" si="4"/>
        <v>1804  BODØAlle stillingerover 60% til 70%</v>
      </c>
      <c r="AN40" s="91" t="s">
        <v>103</v>
      </c>
      <c r="AO40" s="91" t="s">
        <v>31</v>
      </c>
      <c r="AP40" s="91" t="s">
        <v>3</v>
      </c>
      <c r="AQ40" s="92">
        <v>118</v>
      </c>
      <c r="AR40" s="92">
        <v>114</v>
      </c>
      <c r="AS40" s="92">
        <v>121</v>
      </c>
      <c r="AT40" s="92">
        <v>131</v>
      </c>
      <c r="AU40" s="92">
        <v>145</v>
      </c>
      <c r="AV40" s="92">
        <v>169</v>
      </c>
      <c r="BF40" s="51" t="str">
        <f t="shared" si="6"/>
        <v>1804  BODØAlle stillingerover 60% til 70%</v>
      </c>
      <c r="BG40" s="95" t="s">
        <v>103</v>
      </c>
      <c r="BH40" s="95" t="s">
        <v>31</v>
      </c>
      <c r="BI40" s="95" t="s">
        <v>3</v>
      </c>
      <c r="BJ40" s="96">
        <v>126</v>
      </c>
      <c r="BK40" s="96">
        <v>114</v>
      </c>
      <c r="BL40" s="96">
        <v>117</v>
      </c>
      <c r="BM40" s="96">
        <v>138</v>
      </c>
      <c r="BN40" s="96">
        <v>145</v>
      </c>
      <c r="BO40" s="96">
        <v>157</v>
      </c>
      <c r="BP40" s="53"/>
    </row>
    <row r="41" spans="1:68" x14ac:dyDescent="0.25">
      <c r="A41" s="42" t="str">
        <f t="shared" si="0"/>
        <v>1804  BODØAlle stillingerover 70 til 80%</v>
      </c>
      <c r="B41" s="83" t="s">
        <v>103</v>
      </c>
      <c r="C41" s="83" t="s">
        <v>31</v>
      </c>
      <c r="D41" s="83" t="s">
        <v>4</v>
      </c>
      <c r="E41" s="84">
        <v>270</v>
      </c>
      <c r="F41" s="84">
        <v>236</v>
      </c>
      <c r="G41" s="84">
        <v>258</v>
      </c>
      <c r="H41" s="84">
        <v>232</v>
      </c>
      <c r="I41" s="84">
        <v>252</v>
      </c>
      <c r="J41" s="84">
        <v>238</v>
      </c>
      <c r="T41" s="45" t="str">
        <f t="shared" si="2"/>
        <v>1804  BODØAlle stillingerover 70 til 80%</v>
      </c>
      <c r="U41" s="87" t="s">
        <v>103</v>
      </c>
      <c r="V41" s="87" t="s">
        <v>31</v>
      </c>
      <c r="W41" s="87" t="s">
        <v>4</v>
      </c>
      <c r="X41" s="88">
        <v>232</v>
      </c>
      <c r="Y41" s="88">
        <v>225</v>
      </c>
      <c r="Z41" s="88">
        <v>239</v>
      </c>
      <c r="AA41" s="88">
        <v>216</v>
      </c>
      <c r="AB41" s="88">
        <v>237</v>
      </c>
      <c r="AC41" s="88">
        <v>245</v>
      </c>
      <c r="AM41" s="48" t="str">
        <f t="shared" si="4"/>
        <v>1804  BODØAlle stillingerover 70 til 80%</v>
      </c>
      <c r="AN41" s="91" t="s">
        <v>103</v>
      </c>
      <c r="AO41" s="91" t="s">
        <v>31</v>
      </c>
      <c r="AP41" s="91" t="s">
        <v>4</v>
      </c>
      <c r="AQ41" s="92">
        <v>282</v>
      </c>
      <c r="AR41" s="92">
        <v>243</v>
      </c>
      <c r="AS41" s="92">
        <v>270</v>
      </c>
      <c r="AT41" s="92">
        <v>239</v>
      </c>
      <c r="AU41" s="92">
        <v>266</v>
      </c>
      <c r="AV41" s="92">
        <v>256</v>
      </c>
      <c r="BF41" s="51" t="str">
        <f t="shared" si="6"/>
        <v>1804  BODØAlle stillingerover 70 til 80%</v>
      </c>
      <c r="BG41" s="95" t="s">
        <v>103</v>
      </c>
      <c r="BH41" s="95" t="s">
        <v>31</v>
      </c>
      <c r="BI41" s="95" t="s">
        <v>4</v>
      </c>
      <c r="BJ41" s="96">
        <v>243</v>
      </c>
      <c r="BK41" s="96">
        <v>232</v>
      </c>
      <c r="BL41" s="96">
        <v>249</v>
      </c>
      <c r="BM41" s="96">
        <v>223</v>
      </c>
      <c r="BN41" s="96">
        <v>248</v>
      </c>
      <c r="BO41" s="96">
        <v>259</v>
      </c>
      <c r="BP41" s="53"/>
    </row>
    <row r="42" spans="1:68" x14ac:dyDescent="0.25">
      <c r="A42" s="42" t="str">
        <f t="shared" si="0"/>
        <v>1804  BODØAlle stillingerover 80% under 100%</v>
      </c>
      <c r="B42" s="83" t="s">
        <v>103</v>
      </c>
      <c r="C42" s="83" t="s">
        <v>31</v>
      </c>
      <c r="D42" s="83" t="s">
        <v>5</v>
      </c>
      <c r="E42" s="84">
        <v>167</v>
      </c>
      <c r="F42" s="84">
        <v>174</v>
      </c>
      <c r="G42" s="84">
        <v>169</v>
      </c>
      <c r="H42" s="84">
        <v>174</v>
      </c>
      <c r="I42" s="84">
        <v>184</v>
      </c>
      <c r="J42" s="84">
        <v>219</v>
      </c>
      <c r="T42" s="45" t="str">
        <f t="shared" si="2"/>
        <v>1804  BODØAlle stillingerover 80% under 100%</v>
      </c>
      <c r="U42" s="87" t="s">
        <v>103</v>
      </c>
      <c r="V42" s="87" t="s">
        <v>31</v>
      </c>
      <c r="W42" s="87" t="s">
        <v>5</v>
      </c>
      <c r="X42" s="88">
        <v>305</v>
      </c>
      <c r="Y42" s="88">
        <v>312</v>
      </c>
      <c r="Z42" s="88">
        <v>315</v>
      </c>
      <c r="AA42" s="88">
        <v>294</v>
      </c>
      <c r="AB42" s="88">
        <v>335</v>
      </c>
      <c r="AC42" s="88">
        <v>341</v>
      </c>
      <c r="AM42" s="48" t="str">
        <f t="shared" si="4"/>
        <v>1804  BODØAlle stillingerover 80% under 100%</v>
      </c>
      <c r="AN42" s="91" t="s">
        <v>103</v>
      </c>
      <c r="AO42" s="91" t="s">
        <v>31</v>
      </c>
      <c r="AP42" s="91" t="s">
        <v>5</v>
      </c>
      <c r="AQ42" s="92">
        <v>177</v>
      </c>
      <c r="AR42" s="92">
        <v>193</v>
      </c>
      <c r="AS42" s="92">
        <v>184</v>
      </c>
      <c r="AT42" s="92">
        <v>188</v>
      </c>
      <c r="AU42" s="92">
        <v>202</v>
      </c>
      <c r="AV42" s="92">
        <v>233</v>
      </c>
      <c r="BF42" s="51" t="str">
        <f t="shared" si="6"/>
        <v>1804  BODØAlle stillingerover 80% under 100%</v>
      </c>
      <c r="BG42" s="95" t="s">
        <v>103</v>
      </c>
      <c r="BH42" s="95" t="s">
        <v>31</v>
      </c>
      <c r="BI42" s="95" t="s">
        <v>5</v>
      </c>
      <c r="BJ42" s="96">
        <v>316</v>
      </c>
      <c r="BK42" s="96">
        <v>329</v>
      </c>
      <c r="BL42" s="96">
        <v>333</v>
      </c>
      <c r="BM42" s="96">
        <v>311</v>
      </c>
      <c r="BN42" s="96">
        <v>352</v>
      </c>
      <c r="BO42" s="96">
        <v>356</v>
      </c>
      <c r="BP42" s="53"/>
    </row>
    <row r="43" spans="1:68" x14ac:dyDescent="0.25">
      <c r="A43" s="42" t="str">
        <f t="shared" si="0"/>
        <v>1804  BODØAlle stillinger100% eller mer</v>
      </c>
      <c r="B43" s="83" t="s">
        <v>103</v>
      </c>
      <c r="C43" s="83" t="s">
        <v>31</v>
      </c>
      <c r="D43" s="83" t="s">
        <v>6</v>
      </c>
      <c r="E43" s="84">
        <v>540</v>
      </c>
      <c r="F43" s="84">
        <v>583</v>
      </c>
      <c r="G43" s="84">
        <v>606</v>
      </c>
      <c r="H43" s="84">
        <v>641</v>
      </c>
      <c r="I43" s="84">
        <v>663</v>
      </c>
      <c r="J43" s="84">
        <v>758</v>
      </c>
      <c r="T43" s="45" t="str">
        <f t="shared" si="2"/>
        <v>1804  BODØAlle stillinger100% eller mer</v>
      </c>
      <c r="U43" s="87" t="s">
        <v>103</v>
      </c>
      <c r="V43" s="87" t="s">
        <v>31</v>
      </c>
      <c r="W43" s="87" t="s">
        <v>6</v>
      </c>
      <c r="X43" s="88">
        <v>570</v>
      </c>
      <c r="Y43" s="88">
        <v>603</v>
      </c>
      <c r="Z43" s="88">
        <v>621</v>
      </c>
      <c r="AA43" s="88">
        <v>668</v>
      </c>
      <c r="AB43" s="88">
        <v>689</v>
      </c>
      <c r="AC43" s="88">
        <v>792</v>
      </c>
      <c r="AM43" s="48" t="str">
        <f t="shared" si="4"/>
        <v>1804  BODØAlle stillinger100% eller mer</v>
      </c>
      <c r="AN43" s="91" t="s">
        <v>103</v>
      </c>
      <c r="AO43" s="91" t="s">
        <v>31</v>
      </c>
      <c r="AP43" s="91" t="s">
        <v>6</v>
      </c>
      <c r="AQ43" s="92">
        <v>630</v>
      </c>
      <c r="AR43" s="92">
        <v>688</v>
      </c>
      <c r="AS43" s="92">
        <v>711</v>
      </c>
      <c r="AT43" s="92">
        <v>748</v>
      </c>
      <c r="AU43" s="92">
        <v>769</v>
      </c>
      <c r="AV43" s="92">
        <v>875</v>
      </c>
      <c r="BF43" s="51" t="str">
        <f t="shared" si="6"/>
        <v>1804  BODØAlle stillinger100% eller mer</v>
      </c>
      <c r="BG43" s="95" t="s">
        <v>103</v>
      </c>
      <c r="BH43" s="95" t="s">
        <v>31</v>
      </c>
      <c r="BI43" s="95" t="s">
        <v>6</v>
      </c>
      <c r="BJ43" s="96">
        <v>663</v>
      </c>
      <c r="BK43" s="96">
        <v>712</v>
      </c>
      <c r="BL43" s="96">
        <v>730</v>
      </c>
      <c r="BM43" s="96">
        <v>777</v>
      </c>
      <c r="BN43" s="96">
        <v>798</v>
      </c>
      <c r="BO43" s="96">
        <v>912</v>
      </c>
      <c r="BP43" s="53"/>
    </row>
    <row r="44" spans="1:68" x14ac:dyDescent="0.25">
      <c r="A44" s="42" t="str">
        <f t="shared" si="0"/>
        <v>1804  BODØTurnusstillinger0% til 20%</v>
      </c>
      <c r="B44" s="83" t="s">
        <v>103</v>
      </c>
      <c r="C44" s="83" t="s">
        <v>62</v>
      </c>
      <c r="D44" s="83" t="s">
        <v>64</v>
      </c>
      <c r="E44" s="84">
        <v>186</v>
      </c>
      <c r="F44" s="84">
        <v>215</v>
      </c>
      <c r="G44" s="84">
        <v>187</v>
      </c>
      <c r="H44" s="84">
        <v>212</v>
      </c>
      <c r="I44" s="84">
        <v>182</v>
      </c>
      <c r="J44" s="84">
        <v>166</v>
      </c>
      <c r="T44" s="45" t="str">
        <f t="shared" si="2"/>
        <v>1804  BODØTurnusstillinger0% til 20%</v>
      </c>
      <c r="U44" s="87" t="s">
        <v>103</v>
      </c>
      <c r="V44" s="87" t="s">
        <v>62</v>
      </c>
      <c r="W44" s="87" t="s">
        <v>64</v>
      </c>
      <c r="X44" s="88">
        <v>75</v>
      </c>
      <c r="Y44" s="88">
        <v>117</v>
      </c>
      <c r="Z44" s="88">
        <v>88</v>
      </c>
      <c r="AA44" s="88">
        <v>110</v>
      </c>
      <c r="AB44" s="88">
        <v>89</v>
      </c>
      <c r="AC44" s="88">
        <v>81</v>
      </c>
      <c r="AM44" s="48" t="str">
        <f t="shared" si="4"/>
        <v>1804  BODØTurnusstillinger0% til 20%</v>
      </c>
      <c r="AN44" s="91" t="s">
        <v>103</v>
      </c>
      <c r="AO44" s="91" t="s">
        <v>62</v>
      </c>
      <c r="AP44" s="91" t="s">
        <v>64</v>
      </c>
      <c r="AQ44" s="92">
        <v>178</v>
      </c>
      <c r="AR44" s="92">
        <v>205</v>
      </c>
      <c r="AS44" s="92">
        <v>177</v>
      </c>
      <c r="AT44" s="92">
        <v>200</v>
      </c>
      <c r="AU44" s="92">
        <v>169</v>
      </c>
      <c r="AV44" s="92">
        <v>156</v>
      </c>
      <c r="BF44" s="51" t="str">
        <f t="shared" si="6"/>
        <v>1804  BODØTurnusstillinger0% til 20%</v>
      </c>
      <c r="BG44" s="95" t="s">
        <v>103</v>
      </c>
      <c r="BH44" s="95" t="s">
        <v>62</v>
      </c>
      <c r="BI44" s="95" t="s">
        <v>64</v>
      </c>
      <c r="BJ44" s="96">
        <v>70</v>
      </c>
      <c r="BK44" s="96">
        <v>109</v>
      </c>
      <c r="BL44" s="96">
        <v>84</v>
      </c>
      <c r="BM44" s="96">
        <v>101</v>
      </c>
      <c r="BN44" s="96">
        <v>77</v>
      </c>
      <c r="BO44" s="96">
        <v>73</v>
      </c>
      <c r="BP44" s="53"/>
    </row>
    <row r="45" spans="1:68" x14ac:dyDescent="0.25">
      <c r="A45" s="42" t="str">
        <f t="shared" si="0"/>
        <v>1804  BODØTurnusstillingerover 20% til 40%</v>
      </c>
      <c r="B45" s="83" t="s">
        <v>103</v>
      </c>
      <c r="C45" s="83" t="s">
        <v>62</v>
      </c>
      <c r="D45" s="83" t="s">
        <v>60</v>
      </c>
      <c r="E45" s="84">
        <v>124</v>
      </c>
      <c r="F45" s="84">
        <v>152</v>
      </c>
      <c r="G45" s="84">
        <v>184</v>
      </c>
      <c r="H45" s="84">
        <v>165</v>
      </c>
      <c r="I45" s="84">
        <v>195</v>
      </c>
      <c r="J45" s="84">
        <v>191</v>
      </c>
      <c r="T45" s="45" t="str">
        <f t="shared" si="2"/>
        <v>1804  BODØTurnusstillingerover 20% til 40%</v>
      </c>
      <c r="U45" s="87" t="s">
        <v>103</v>
      </c>
      <c r="V45" s="87" t="s">
        <v>62</v>
      </c>
      <c r="W45" s="87" t="s">
        <v>60</v>
      </c>
      <c r="X45" s="88">
        <v>120</v>
      </c>
      <c r="Y45" s="88">
        <v>132</v>
      </c>
      <c r="Z45" s="88">
        <v>148</v>
      </c>
      <c r="AA45" s="88">
        <v>142</v>
      </c>
      <c r="AB45" s="88">
        <v>157</v>
      </c>
      <c r="AC45" s="88">
        <v>130</v>
      </c>
      <c r="AM45" s="48" t="str">
        <f t="shared" si="4"/>
        <v>1804  BODØTurnusstillingerover 20% til 40%</v>
      </c>
      <c r="AN45" s="91" t="s">
        <v>103</v>
      </c>
      <c r="AO45" s="91" t="s">
        <v>62</v>
      </c>
      <c r="AP45" s="91" t="s">
        <v>60</v>
      </c>
      <c r="AQ45" s="92">
        <v>116</v>
      </c>
      <c r="AR45" s="92">
        <v>148</v>
      </c>
      <c r="AS45" s="92">
        <v>175</v>
      </c>
      <c r="AT45" s="92">
        <v>161</v>
      </c>
      <c r="AU45" s="92">
        <v>190</v>
      </c>
      <c r="AV45" s="92">
        <v>187</v>
      </c>
      <c r="BF45" s="51" t="str">
        <f t="shared" si="6"/>
        <v>1804  BODØTurnusstillingerover 20% til 40%</v>
      </c>
      <c r="BG45" s="95" t="s">
        <v>103</v>
      </c>
      <c r="BH45" s="95" t="s">
        <v>62</v>
      </c>
      <c r="BI45" s="95" t="s">
        <v>60</v>
      </c>
      <c r="BJ45" s="96">
        <v>111</v>
      </c>
      <c r="BK45" s="96">
        <v>127</v>
      </c>
      <c r="BL45" s="96">
        <v>135</v>
      </c>
      <c r="BM45" s="96">
        <v>138</v>
      </c>
      <c r="BN45" s="96">
        <v>152</v>
      </c>
      <c r="BO45" s="96">
        <v>126</v>
      </c>
      <c r="BP45" s="53"/>
    </row>
    <row r="46" spans="1:68" x14ac:dyDescent="0.25">
      <c r="A46" s="42" t="str">
        <f t="shared" si="0"/>
        <v>1804  BODØTurnusstillingerover 40% til 50%</v>
      </c>
      <c r="B46" s="83" t="s">
        <v>103</v>
      </c>
      <c r="C46" s="83" t="s">
        <v>62</v>
      </c>
      <c r="D46" s="83" t="s">
        <v>1</v>
      </c>
      <c r="E46" s="84">
        <v>89</v>
      </c>
      <c r="F46" s="84">
        <v>103</v>
      </c>
      <c r="G46" s="84">
        <v>75</v>
      </c>
      <c r="H46" s="84">
        <v>91</v>
      </c>
      <c r="I46" s="84">
        <v>96</v>
      </c>
      <c r="J46" s="84">
        <v>76</v>
      </c>
      <c r="T46" s="45" t="str">
        <f t="shared" si="2"/>
        <v>1804  BODØTurnusstillingerover 40% til 50%</v>
      </c>
      <c r="U46" s="87" t="s">
        <v>103</v>
      </c>
      <c r="V46" s="87" t="s">
        <v>62</v>
      </c>
      <c r="W46" s="87" t="s">
        <v>1</v>
      </c>
      <c r="X46" s="88">
        <v>75</v>
      </c>
      <c r="Y46" s="88">
        <v>82</v>
      </c>
      <c r="Z46" s="88">
        <v>73</v>
      </c>
      <c r="AA46" s="88">
        <v>76</v>
      </c>
      <c r="AB46" s="88">
        <v>83</v>
      </c>
      <c r="AC46" s="88">
        <v>75</v>
      </c>
      <c r="AM46" s="48" t="str">
        <f t="shared" si="4"/>
        <v>1804  BODØTurnusstillingerover 40% til 50%</v>
      </c>
      <c r="AN46" s="91" t="s">
        <v>103</v>
      </c>
      <c r="AO46" s="91" t="s">
        <v>62</v>
      </c>
      <c r="AP46" s="91" t="s">
        <v>1</v>
      </c>
      <c r="AQ46" s="92">
        <v>84</v>
      </c>
      <c r="AR46" s="92">
        <v>97</v>
      </c>
      <c r="AS46" s="92">
        <v>74</v>
      </c>
      <c r="AT46" s="92">
        <v>94</v>
      </c>
      <c r="AU46" s="92">
        <v>95</v>
      </c>
      <c r="AV46" s="92">
        <v>75</v>
      </c>
      <c r="BF46" s="51" t="str">
        <f t="shared" si="6"/>
        <v>1804  BODØTurnusstillingerover 40% til 50%</v>
      </c>
      <c r="BG46" s="95" t="s">
        <v>103</v>
      </c>
      <c r="BH46" s="95" t="s">
        <v>62</v>
      </c>
      <c r="BI46" s="95" t="s">
        <v>1</v>
      </c>
      <c r="BJ46" s="96">
        <v>70</v>
      </c>
      <c r="BK46" s="96">
        <v>76</v>
      </c>
      <c r="BL46" s="96">
        <v>71</v>
      </c>
      <c r="BM46" s="96">
        <v>76</v>
      </c>
      <c r="BN46" s="96">
        <v>83</v>
      </c>
      <c r="BO46" s="96">
        <v>73</v>
      </c>
      <c r="BP46" s="53"/>
    </row>
    <row r="47" spans="1:68" x14ac:dyDescent="0.25">
      <c r="A47" s="42" t="str">
        <f t="shared" si="0"/>
        <v>1804  BODØTurnusstillingerover 50% til 60%</v>
      </c>
      <c r="B47" s="83" t="s">
        <v>103</v>
      </c>
      <c r="C47" s="83" t="s">
        <v>62</v>
      </c>
      <c r="D47" s="83" t="s">
        <v>2</v>
      </c>
      <c r="E47" s="84">
        <v>86</v>
      </c>
      <c r="F47" s="84">
        <v>75</v>
      </c>
      <c r="G47" s="84">
        <v>72</v>
      </c>
      <c r="H47" s="84">
        <v>72</v>
      </c>
      <c r="I47" s="84">
        <v>84</v>
      </c>
      <c r="J47" s="84">
        <v>77</v>
      </c>
      <c r="T47" s="45" t="str">
        <f t="shared" si="2"/>
        <v>1804  BODØTurnusstillingerover 50% til 60%</v>
      </c>
      <c r="U47" s="87" t="s">
        <v>103</v>
      </c>
      <c r="V47" s="87" t="s">
        <v>62</v>
      </c>
      <c r="W47" s="87" t="s">
        <v>2</v>
      </c>
      <c r="X47" s="88">
        <v>86</v>
      </c>
      <c r="Y47" s="88">
        <v>79</v>
      </c>
      <c r="Z47" s="88">
        <v>79</v>
      </c>
      <c r="AA47" s="88">
        <v>81</v>
      </c>
      <c r="AB47" s="88">
        <v>76</v>
      </c>
      <c r="AC47" s="88">
        <v>82</v>
      </c>
      <c r="AM47" s="48" t="str">
        <f t="shared" si="4"/>
        <v>1804  BODØTurnusstillingerover 50% til 60%</v>
      </c>
      <c r="AN47" s="91" t="s">
        <v>103</v>
      </c>
      <c r="AO47" s="91" t="s">
        <v>62</v>
      </c>
      <c r="AP47" s="91" t="s">
        <v>2</v>
      </c>
      <c r="AQ47" s="92">
        <v>86</v>
      </c>
      <c r="AR47" s="92">
        <v>73</v>
      </c>
      <c r="AS47" s="92">
        <v>73</v>
      </c>
      <c r="AT47" s="92">
        <v>74</v>
      </c>
      <c r="AU47" s="92">
        <v>84</v>
      </c>
      <c r="AV47" s="92">
        <v>76</v>
      </c>
      <c r="BF47" s="51" t="str">
        <f t="shared" si="6"/>
        <v>1804  BODØTurnusstillingerover 50% til 60%</v>
      </c>
      <c r="BG47" s="95" t="s">
        <v>103</v>
      </c>
      <c r="BH47" s="95" t="s">
        <v>62</v>
      </c>
      <c r="BI47" s="95" t="s">
        <v>2</v>
      </c>
      <c r="BJ47" s="96">
        <v>84</v>
      </c>
      <c r="BK47" s="96">
        <v>79</v>
      </c>
      <c r="BL47" s="96">
        <v>80</v>
      </c>
      <c r="BM47" s="96">
        <v>80</v>
      </c>
      <c r="BN47" s="96">
        <v>75</v>
      </c>
      <c r="BO47" s="96">
        <v>81</v>
      </c>
      <c r="BP47" s="53"/>
    </row>
    <row r="48" spans="1:68" x14ac:dyDescent="0.25">
      <c r="A48" s="42" t="str">
        <f t="shared" si="0"/>
        <v>1804  BODØTurnusstillingerover 60% til 70%</v>
      </c>
      <c r="B48" s="83" t="s">
        <v>103</v>
      </c>
      <c r="C48" s="83" t="s">
        <v>62</v>
      </c>
      <c r="D48" s="83" t="s">
        <v>3</v>
      </c>
      <c r="E48" s="84">
        <v>102</v>
      </c>
      <c r="F48" s="84">
        <v>98</v>
      </c>
      <c r="G48" s="84">
        <v>103</v>
      </c>
      <c r="H48" s="84">
        <v>118</v>
      </c>
      <c r="I48" s="84">
        <v>139</v>
      </c>
      <c r="J48" s="84">
        <v>159</v>
      </c>
      <c r="T48" s="45" t="str">
        <f t="shared" si="2"/>
        <v>1804  BODØTurnusstillingerover 60% til 70%</v>
      </c>
      <c r="U48" s="87" t="s">
        <v>103</v>
      </c>
      <c r="V48" s="87" t="s">
        <v>62</v>
      </c>
      <c r="W48" s="87" t="s">
        <v>3</v>
      </c>
      <c r="X48" s="88">
        <v>113</v>
      </c>
      <c r="Y48" s="88">
        <v>99</v>
      </c>
      <c r="Z48" s="88">
        <v>104</v>
      </c>
      <c r="AA48" s="88">
        <v>120</v>
      </c>
      <c r="AB48" s="88">
        <v>135</v>
      </c>
      <c r="AC48" s="88">
        <v>142</v>
      </c>
      <c r="AM48" s="48" t="str">
        <f t="shared" si="4"/>
        <v>1804  BODØTurnusstillingerover 60% til 70%</v>
      </c>
      <c r="AN48" s="91" t="s">
        <v>103</v>
      </c>
      <c r="AO48" s="91" t="s">
        <v>62</v>
      </c>
      <c r="AP48" s="91" t="s">
        <v>3</v>
      </c>
      <c r="AQ48" s="92">
        <v>105</v>
      </c>
      <c r="AR48" s="92">
        <v>99</v>
      </c>
      <c r="AS48" s="92">
        <v>103</v>
      </c>
      <c r="AT48" s="92">
        <v>118</v>
      </c>
      <c r="AU48" s="92">
        <v>140</v>
      </c>
      <c r="AV48" s="92">
        <v>157</v>
      </c>
      <c r="BF48" s="51" t="str">
        <f t="shared" si="6"/>
        <v>1804  BODØTurnusstillingerover 60% til 70%</v>
      </c>
      <c r="BG48" s="95" t="s">
        <v>103</v>
      </c>
      <c r="BH48" s="95" t="s">
        <v>62</v>
      </c>
      <c r="BI48" s="95" t="s">
        <v>3</v>
      </c>
      <c r="BJ48" s="96">
        <v>113</v>
      </c>
      <c r="BK48" s="96">
        <v>97</v>
      </c>
      <c r="BL48" s="96">
        <v>101</v>
      </c>
      <c r="BM48" s="96">
        <v>120</v>
      </c>
      <c r="BN48" s="96">
        <v>135</v>
      </c>
      <c r="BO48" s="96">
        <v>141</v>
      </c>
      <c r="BP48" s="53"/>
    </row>
    <row r="49" spans="1:68" x14ac:dyDescent="0.25">
      <c r="A49" s="42" t="str">
        <f t="shared" si="0"/>
        <v>1804  BODØTurnusstillingerover 70 til 80%</v>
      </c>
      <c r="B49" s="83" t="s">
        <v>103</v>
      </c>
      <c r="C49" s="83" t="s">
        <v>62</v>
      </c>
      <c r="D49" s="83" t="s">
        <v>4</v>
      </c>
      <c r="E49" s="84">
        <v>222</v>
      </c>
      <c r="F49" s="84">
        <v>189</v>
      </c>
      <c r="G49" s="84">
        <v>210</v>
      </c>
      <c r="H49" s="84">
        <v>196</v>
      </c>
      <c r="I49" s="84">
        <v>217</v>
      </c>
      <c r="J49" s="84">
        <v>199</v>
      </c>
      <c r="T49" s="45" t="str">
        <f t="shared" si="2"/>
        <v>1804  BODØTurnusstillingerover 70 til 80%</v>
      </c>
      <c r="U49" s="87" t="s">
        <v>103</v>
      </c>
      <c r="V49" s="87" t="s">
        <v>62</v>
      </c>
      <c r="W49" s="87" t="s">
        <v>4</v>
      </c>
      <c r="X49" s="88">
        <v>182</v>
      </c>
      <c r="Y49" s="88">
        <v>179</v>
      </c>
      <c r="Z49" s="88">
        <v>192</v>
      </c>
      <c r="AA49" s="88">
        <v>183</v>
      </c>
      <c r="AB49" s="88">
        <v>203</v>
      </c>
      <c r="AC49" s="88">
        <v>208</v>
      </c>
      <c r="AM49" s="48" t="str">
        <f t="shared" si="4"/>
        <v>1804  BODØTurnusstillingerover 70 til 80%</v>
      </c>
      <c r="AN49" s="91" t="s">
        <v>103</v>
      </c>
      <c r="AO49" s="91" t="s">
        <v>62</v>
      </c>
      <c r="AP49" s="91" t="s">
        <v>4</v>
      </c>
      <c r="AQ49" s="92">
        <v>225</v>
      </c>
      <c r="AR49" s="92">
        <v>193</v>
      </c>
      <c r="AS49" s="92">
        <v>213</v>
      </c>
      <c r="AT49" s="92">
        <v>196</v>
      </c>
      <c r="AU49" s="92">
        <v>220</v>
      </c>
      <c r="AV49" s="92">
        <v>202</v>
      </c>
      <c r="BF49" s="51" t="str">
        <f t="shared" si="6"/>
        <v>1804  BODØTurnusstillingerover 70 til 80%</v>
      </c>
      <c r="BG49" s="95" t="s">
        <v>103</v>
      </c>
      <c r="BH49" s="95" t="s">
        <v>62</v>
      </c>
      <c r="BI49" s="95" t="s">
        <v>4</v>
      </c>
      <c r="BJ49" s="96">
        <v>185</v>
      </c>
      <c r="BK49" s="96">
        <v>180</v>
      </c>
      <c r="BL49" s="96">
        <v>194</v>
      </c>
      <c r="BM49" s="96">
        <v>184</v>
      </c>
      <c r="BN49" s="96">
        <v>205</v>
      </c>
      <c r="BO49" s="96">
        <v>207</v>
      </c>
      <c r="BP49" s="53"/>
    </row>
    <row r="50" spans="1:68" x14ac:dyDescent="0.25">
      <c r="A50" s="42" t="str">
        <f t="shared" si="0"/>
        <v>1804  BODØTurnusstillingerover 80% under 100%</v>
      </c>
      <c r="B50" s="83" t="s">
        <v>103</v>
      </c>
      <c r="C50" s="83" t="s">
        <v>62</v>
      </c>
      <c r="D50" s="83" t="s">
        <v>5</v>
      </c>
      <c r="E50" s="84">
        <v>141</v>
      </c>
      <c r="F50" s="84">
        <v>157</v>
      </c>
      <c r="G50" s="84">
        <v>149</v>
      </c>
      <c r="H50" s="84">
        <v>152</v>
      </c>
      <c r="I50" s="84">
        <v>161</v>
      </c>
      <c r="J50" s="84">
        <v>196</v>
      </c>
      <c r="T50" s="45" t="str">
        <f t="shared" si="2"/>
        <v>1804  BODØTurnusstillingerover 80% under 100%</v>
      </c>
      <c r="U50" s="87" t="s">
        <v>103</v>
      </c>
      <c r="V50" s="87" t="s">
        <v>62</v>
      </c>
      <c r="W50" s="87" t="s">
        <v>5</v>
      </c>
      <c r="X50" s="88">
        <v>273</v>
      </c>
      <c r="Y50" s="88">
        <v>282</v>
      </c>
      <c r="Z50" s="88">
        <v>282</v>
      </c>
      <c r="AA50" s="88">
        <v>267</v>
      </c>
      <c r="AB50" s="88">
        <v>308</v>
      </c>
      <c r="AC50" s="88">
        <v>315</v>
      </c>
      <c r="AM50" s="48" t="str">
        <f t="shared" si="4"/>
        <v>1804  BODØTurnusstillingerover 80% under 100%</v>
      </c>
      <c r="AN50" s="91" t="s">
        <v>103</v>
      </c>
      <c r="AO50" s="91" t="s">
        <v>62</v>
      </c>
      <c r="AP50" s="91" t="s">
        <v>5</v>
      </c>
      <c r="AQ50" s="92">
        <v>151</v>
      </c>
      <c r="AR50" s="92">
        <v>166</v>
      </c>
      <c r="AS50" s="92">
        <v>157</v>
      </c>
      <c r="AT50" s="92">
        <v>156</v>
      </c>
      <c r="AU50" s="92">
        <v>170</v>
      </c>
      <c r="AV50" s="92">
        <v>202</v>
      </c>
      <c r="BF50" s="51" t="str">
        <f t="shared" si="6"/>
        <v>1804  BODØTurnusstillingerover 80% under 100%</v>
      </c>
      <c r="BG50" s="95" t="s">
        <v>103</v>
      </c>
      <c r="BH50" s="95" t="s">
        <v>62</v>
      </c>
      <c r="BI50" s="95" t="s">
        <v>5</v>
      </c>
      <c r="BJ50" s="96">
        <v>284</v>
      </c>
      <c r="BK50" s="96">
        <v>292</v>
      </c>
      <c r="BL50" s="96">
        <v>290</v>
      </c>
      <c r="BM50" s="96">
        <v>272</v>
      </c>
      <c r="BN50" s="96">
        <v>314</v>
      </c>
      <c r="BO50" s="96">
        <v>319</v>
      </c>
      <c r="BP50" s="53"/>
    </row>
    <row r="51" spans="1:68" x14ac:dyDescent="0.25">
      <c r="A51" s="42" t="str">
        <f t="shared" si="0"/>
        <v>1804  BODØTurnusstillinger100% eller mer</v>
      </c>
      <c r="B51" s="83" t="s">
        <v>103</v>
      </c>
      <c r="C51" s="83" t="s">
        <v>62</v>
      </c>
      <c r="D51" s="83" t="s">
        <v>6</v>
      </c>
      <c r="E51" s="84">
        <v>235</v>
      </c>
      <c r="F51" s="84">
        <v>244</v>
      </c>
      <c r="G51" s="84">
        <v>258</v>
      </c>
      <c r="H51" s="84">
        <v>272</v>
      </c>
      <c r="I51" s="84">
        <v>264</v>
      </c>
      <c r="J51" s="84">
        <v>329</v>
      </c>
      <c r="T51" s="45" t="str">
        <f t="shared" si="2"/>
        <v>1804  BODØTurnusstillinger100% eller mer</v>
      </c>
      <c r="U51" s="87" t="s">
        <v>103</v>
      </c>
      <c r="V51" s="87" t="s">
        <v>62</v>
      </c>
      <c r="W51" s="87" t="s">
        <v>6</v>
      </c>
      <c r="X51" s="88">
        <v>261</v>
      </c>
      <c r="Y51" s="88">
        <v>263</v>
      </c>
      <c r="Z51" s="88">
        <v>272</v>
      </c>
      <c r="AA51" s="88">
        <v>299</v>
      </c>
      <c r="AB51" s="88">
        <v>287</v>
      </c>
      <c r="AC51" s="88">
        <v>360</v>
      </c>
      <c r="AM51" s="48" t="str">
        <f t="shared" si="4"/>
        <v>1804  BODØTurnusstillinger100% eller mer</v>
      </c>
      <c r="AN51" s="91" t="s">
        <v>103</v>
      </c>
      <c r="AO51" s="91" t="s">
        <v>62</v>
      </c>
      <c r="AP51" s="91" t="s">
        <v>6</v>
      </c>
      <c r="AQ51" s="92">
        <v>240</v>
      </c>
      <c r="AR51" s="92">
        <v>252</v>
      </c>
      <c r="AS51" s="92">
        <v>266</v>
      </c>
      <c r="AT51" s="92">
        <v>279</v>
      </c>
      <c r="AU51" s="92">
        <v>270</v>
      </c>
      <c r="AV51" s="92">
        <v>338</v>
      </c>
      <c r="BF51" s="51" t="str">
        <f t="shared" si="6"/>
        <v>1804  BODØTurnusstillinger100% eller mer</v>
      </c>
      <c r="BG51" s="95" t="s">
        <v>103</v>
      </c>
      <c r="BH51" s="95" t="s">
        <v>62</v>
      </c>
      <c r="BI51" s="95" t="s">
        <v>6</v>
      </c>
      <c r="BJ51" s="96">
        <v>268</v>
      </c>
      <c r="BK51" s="96">
        <v>273</v>
      </c>
      <c r="BL51" s="96">
        <v>283</v>
      </c>
      <c r="BM51" s="96">
        <v>307</v>
      </c>
      <c r="BN51" s="96">
        <v>297</v>
      </c>
      <c r="BO51" s="96">
        <v>373</v>
      </c>
      <c r="BP51" s="53"/>
    </row>
    <row r="52" spans="1:68" x14ac:dyDescent="0.25">
      <c r="A52" s="42" t="str">
        <f t="shared" si="0"/>
        <v>1822  LEIRFJORDAlle stillinger0% til 20%</v>
      </c>
      <c r="B52" s="83" t="s">
        <v>104</v>
      </c>
      <c r="C52" s="83" t="s">
        <v>31</v>
      </c>
      <c r="D52" s="83" t="s">
        <v>64</v>
      </c>
      <c r="E52" s="84">
        <v>7</v>
      </c>
      <c r="F52" s="84">
        <v>7</v>
      </c>
      <c r="G52" s="84">
        <v>9</v>
      </c>
      <c r="H52" s="84">
        <v>3</v>
      </c>
      <c r="I52" s="84">
        <v>8</v>
      </c>
      <c r="J52" s="84">
        <v>3</v>
      </c>
      <c r="T52" s="45" t="str">
        <f t="shared" si="2"/>
        <v>1822  LEIRFJORDAlle stillinger0% til 20%</v>
      </c>
      <c r="U52" s="87" t="s">
        <v>104</v>
      </c>
      <c r="V52" s="87" t="s">
        <v>31</v>
      </c>
      <c r="W52" s="87" t="s">
        <v>64</v>
      </c>
      <c r="X52" s="88">
        <v>4</v>
      </c>
      <c r="Y52" s="88">
        <v>3</v>
      </c>
      <c r="Z52" s="88">
        <v>6</v>
      </c>
      <c r="AA52" s="88">
        <v>3</v>
      </c>
      <c r="AB52" s="88">
        <v>6</v>
      </c>
      <c r="AC52" s="88">
        <v>2</v>
      </c>
      <c r="AM52" s="48" t="str">
        <f t="shared" si="4"/>
        <v>1822  LEIRFJORDAlle stillinger0% til 20%</v>
      </c>
      <c r="AN52" s="91" t="s">
        <v>104</v>
      </c>
      <c r="AO52" s="91" t="s">
        <v>31</v>
      </c>
      <c r="AP52" s="91" t="s">
        <v>64</v>
      </c>
      <c r="AQ52" s="92">
        <v>7</v>
      </c>
      <c r="AR52" s="92">
        <v>6</v>
      </c>
      <c r="AS52" s="92">
        <v>8</v>
      </c>
      <c r="AT52" s="92">
        <v>3</v>
      </c>
      <c r="AU52" s="92">
        <v>7</v>
      </c>
      <c r="AV52" s="92">
        <v>2</v>
      </c>
      <c r="BF52" s="51" t="str">
        <f t="shared" si="6"/>
        <v>1822  LEIRFJORDAlle stillinger0% til 20%</v>
      </c>
      <c r="BG52" s="95" t="s">
        <v>104</v>
      </c>
      <c r="BH52" s="95" t="s">
        <v>31</v>
      </c>
      <c r="BI52" s="95" t="s">
        <v>64</v>
      </c>
      <c r="BJ52" s="96">
        <v>4</v>
      </c>
      <c r="BK52" s="96">
        <v>2</v>
      </c>
      <c r="BL52" s="96">
        <v>5</v>
      </c>
      <c r="BM52" s="96">
        <v>3</v>
      </c>
      <c r="BN52" s="96">
        <v>5</v>
      </c>
      <c r="BO52" s="96">
        <v>1</v>
      </c>
      <c r="BP52" s="53"/>
    </row>
    <row r="53" spans="1:68" x14ac:dyDescent="0.25">
      <c r="A53" s="42" t="str">
        <f t="shared" si="0"/>
        <v>1822  LEIRFJORDAlle stillingerover 20% til 40%</v>
      </c>
      <c r="B53" s="83" t="s">
        <v>104</v>
      </c>
      <c r="C53" s="83" t="s">
        <v>31</v>
      </c>
      <c r="D53" s="83" t="s">
        <v>60</v>
      </c>
      <c r="E53" s="84">
        <v>8</v>
      </c>
      <c r="F53" s="84">
        <v>10</v>
      </c>
      <c r="G53" s="84">
        <v>13</v>
      </c>
      <c r="H53" s="84">
        <v>9</v>
      </c>
      <c r="I53" s="84">
        <v>3</v>
      </c>
      <c r="J53" s="84">
        <v>6</v>
      </c>
      <c r="T53" s="45" t="str">
        <f t="shared" si="2"/>
        <v>1822  LEIRFJORDAlle stillingerover 20% til 40%</v>
      </c>
      <c r="U53" s="87" t="s">
        <v>104</v>
      </c>
      <c r="V53" s="87" t="s">
        <v>31</v>
      </c>
      <c r="W53" s="87" t="s">
        <v>60</v>
      </c>
      <c r="X53" s="88">
        <v>6</v>
      </c>
      <c r="Y53" s="88">
        <v>8</v>
      </c>
      <c r="Z53" s="88">
        <v>13</v>
      </c>
      <c r="AA53" s="88">
        <v>3</v>
      </c>
      <c r="AB53" s="88">
        <v>2</v>
      </c>
      <c r="AC53" s="88">
        <v>6</v>
      </c>
      <c r="AM53" s="48" t="str">
        <f t="shared" si="4"/>
        <v>1822  LEIRFJORDAlle stillingerover 20% til 40%</v>
      </c>
      <c r="AN53" s="91" t="s">
        <v>104</v>
      </c>
      <c r="AO53" s="91" t="s">
        <v>31</v>
      </c>
      <c r="AP53" s="91" t="s">
        <v>60</v>
      </c>
      <c r="AQ53" s="92">
        <v>8</v>
      </c>
      <c r="AR53" s="92">
        <v>9</v>
      </c>
      <c r="AS53" s="92">
        <v>12</v>
      </c>
      <c r="AT53" s="92">
        <v>8</v>
      </c>
      <c r="AU53" s="92">
        <v>2</v>
      </c>
      <c r="AV53" s="92">
        <v>5</v>
      </c>
      <c r="BF53" s="51" t="str">
        <f t="shared" si="6"/>
        <v>1822  LEIRFJORDAlle stillingerover 20% til 40%</v>
      </c>
      <c r="BG53" s="95" t="s">
        <v>104</v>
      </c>
      <c r="BH53" s="95" t="s">
        <v>31</v>
      </c>
      <c r="BI53" s="95" t="s">
        <v>60</v>
      </c>
      <c r="BJ53" s="96">
        <v>6</v>
      </c>
      <c r="BK53" s="96">
        <v>7</v>
      </c>
      <c r="BL53" s="96">
        <v>12</v>
      </c>
      <c r="BM53" s="96">
        <v>2</v>
      </c>
      <c r="BN53" s="96">
        <v>1</v>
      </c>
      <c r="BO53" s="96">
        <v>5</v>
      </c>
      <c r="BP53" s="53"/>
    </row>
    <row r="54" spans="1:68" x14ac:dyDescent="0.25">
      <c r="A54" s="42" t="str">
        <f t="shared" si="0"/>
        <v>1822  LEIRFJORDAlle stillingerover 40% til 50%</v>
      </c>
      <c r="B54" s="83" t="s">
        <v>104</v>
      </c>
      <c r="C54" s="83" t="s">
        <v>31</v>
      </c>
      <c r="D54" s="83" t="s">
        <v>1</v>
      </c>
      <c r="E54" s="84">
        <v>24</v>
      </c>
      <c r="F54" s="84">
        <v>18</v>
      </c>
      <c r="G54" s="84">
        <v>16</v>
      </c>
      <c r="H54" s="84">
        <v>19</v>
      </c>
      <c r="I54" s="84">
        <v>13</v>
      </c>
      <c r="J54" s="84">
        <v>14</v>
      </c>
      <c r="T54" s="45" t="str">
        <f t="shared" si="2"/>
        <v>1822  LEIRFJORDAlle stillingerover 40% til 50%</v>
      </c>
      <c r="U54" s="87" t="s">
        <v>104</v>
      </c>
      <c r="V54" s="87" t="s">
        <v>31</v>
      </c>
      <c r="W54" s="87" t="s">
        <v>1</v>
      </c>
      <c r="X54" s="88">
        <v>18</v>
      </c>
      <c r="Y54" s="88">
        <v>13</v>
      </c>
      <c r="Z54" s="88">
        <v>12</v>
      </c>
      <c r="AA54" s="88">
        <v>17</v>
      </c>
      <c r="AB54" s="88">
        <v>11</v>
      </c>
      <c r="AC54" s="88">
        <v>9</v>
      </c>
      <c r="AM54" s="48" t="str">
        <f t="shared" si="4"/>
        <v>1822  LEIRFJORDAlle stillingerover 40% til 50%</v>
      </c>
      <c r="AN54" s="91" t="s">
        <v>104</v>
      </c>
      <c r="AO54" s="91" t="s">
        <v>31</v>
      </c>
      <c r="AP54" s="91" t="s">
        <v>1</v>
      </c>
      <c r="AQ54" s="92">
        <v>22</v>
      </c>
      <c r="AR54" s="92">
        <v>17</v>
      </c>
      <c r="AS54" s="92">
        <v>15</v>
      </c>
      <c r="AT54" s="92">
        <v>20</v>
      </c>
      <c r="AU54" s="92">
        <v>13</v>
      </c>
      <c r="AV54" s="92">
        <v>14</v>
      </c>
      <c r="BF54" s="51" t="str">
        <f t="shared" si="6"/>
        <v>1822  LEIRFJORDAlle stillingerover 40% til 50%</v>
      </c>
      <c r="BG54" s="95" t="s">
        <v>104</v>
      </c>
      <c r="BH54" s="95" t="s">
        <v>31</v>
      </c>
      <c r="BI54" s="95" t="s">
        <v>1</v>
      </c>
      <c r="BJ54" s="96">
        <v>16</v>
      </c>
      <c r="BK54" s="96">
        <v>12</v>
      </c>
      <c r="BL54" s="96">
        <v>11</v>
      </c>
      <c r="BM54" s="96">
        <v>18</v>
      </c>
      <c r="BN54" s="96">
        <v>11</v>
      </c>
      <c r="BO54" s="96">
        <v>9</v>
      </c>
      <c r="BP54" s="53"/>
    </row>
    <row r="55" spans="1:68" x14ac:dyDescent="0.25">
      <c r="A55" s="42" t="str">
        <f t="shared" si="0"/>
        <v>1822  LEIRFJORDAlle stillingerover 50% til 60%</v>
      </c>
      <c r="B55" s="83" t="s">
        <v>104</v>
      </c>
      <c r="C55" s="83" t="s">
        <v>31</v>
      </c>
      <c r="D55" s="83" t="s">
        <v>2</v>
      </c>
      <c r="E55" s="84">
        <v>7</v>
      </c>
      <c r="F55" s="84">
        <v>12</v>
      </c>
      <c r="G55" s="84">
        <v>8</v>
      </c>
      <c r="H55" s="84">
        <v>8</v>
      </c>
      <c r="I55" s="84">
        <v>5</v>
      </c>
      <c r="J55" s="84">
        <v>4</v>
      </c>
      <c r="T55" s="45" t="str">
        <f t="shared" si="2"/>
        <v>1822  LEIRFJORDAlle stillingerover 50% til 60%</v>
      </c>
      <c r="U55" s="87" t="s">
        <v>104</v>
      </c>
      <c r="V55" s="87" t="s">
        <v>31</v>
      </c>
      <c r="W55" s="87" t="s">
        <v>2</v>
      </c>
      <c r="X55" s="88">
        <v>8</v>
      </c>
      <c r="Y55" s="88">
        <v>13</v>
      </c>
      <c r="Z55" s="88">
        <v>8</v>
      </c>
      <c r="AA55" s="88">
        <v>9</v>
      </c>
      <c r="AB55" s="88">
        <v>8</v>
      </c>
      <c r="AC55" s="88">
        <v>7</v>
      </c>
      <c r="AM55" s="48" t="str">
        <f t="shared" si="4"/>
        <v>1822  LEIRFJORDAlle stillingerover 50% til 60%</v>
      </c>
      <c r="AN55" s="91" t="s">
        <v>104</v>
      </c>
      <c r="AO55" s="91" t="s">
        <v>31</v>
      </c>
      <c r="AP55" s="91" t="s">
        <v>2</v>
      </c>
      <c r="AQ55" s="92">
        <v>7</v>
      </c>
      <c r="AR55" s="92">
        <v>12</v>
      </c>
      <c r="AS55" s="92">
        <v>7</v>
      </c>
      <c r="AT55" s="92">
        <v>7</v>
      </c>
      <c r="AU55" s="92">
        <v>5</v>
      </c>
      <c r="AV55" s="92">
        <v>4</v>
      </c>
      <c r="BF55" s="51" t="str">
        <f t="shared" si="6"/>
        <v>1822  LEIRFJORDAlle stillingerover 50% til 60%</v>
      </c>
      <c r="BG55" s="95" t="s">
        <v>104</v>
      </c>
      <c r="BH55" s="95" t="s">
        <v>31</v>
      </c>
      <c r="BI55" s="95" t="s">
        <v>2</v>
      </c>
      <c r="BJ55" s="96">
        <v>8</v>
      </c>
      <c r="BK55" s="96">
        <v>13</v>
      </c>
      <c r="BL55" s="96">
        <v>7</v>
      </c>
      <c r="BM55" s="96">
        <v>8</v>
      </c>
      <c r="BN55" s="96">
        <v>8</v>
      </c>
      <c r="BO55" s="96">
        <v>7</v>
      </c>
      <c r="BP55" s="53"/>
    </row>
    <row r="56" spans="1:68" x14ac:dyDescent="0.25">
      <c r="A56" s="42" t="str">
        <f t="shared" si="0"/>
        <v>1822  LEIRFJORDAlle stillingerover 60% til 70%</v>
      </c>
      <c r="B56" s="83" t="s">
        <v>104</v>
      </c>
      <c r="C56" s="83" t="s">
        <v>31</v>
      </c>
      <c r="D56" s="83" t="s">
        <v>3</v>
      </c>
      <c r="E56" s="84">
        <v>7</v>
      </c>
      <c r="F56" s="84">
        <v>11</v>
      </c>
      <c r="G56" s="84">
        <v>10</v>
      </c>
      <c r="H56" s="84">
        <v>9</v>
      </c>
      <c r="I56" s="84">
        <v>6</v>
      </c>
      <c r="J56" s="84">
        <v>4</v>
      </c>
      <c r="T56" s="45" t="str">
        <f t="shared" si="2"/>
        <v>1822  LEIRFJORDAlle stillingerover 60% til 70%</v>
      </c>
      <c r="U56" s="87" t="s">
        <v>104</v>
      </c>
      <c r="V56" s="87" t="s">
        <v>31</v>
      </c>
      <c r="W56" s="87" t="s">
        <v>3</v>
      </c>
      <c r="X56" s="88">
        <v>7</v>
      </c>
      <c r="Y56" s="88">
        <v>10</v>
      </c>
      <c r="Z56" s="88">
        <v>8</v>
      </c>
      <c r="AA56" s="88">
        <v>11</v>
      </c>
      <c r="AB56" s="88">
        <v>4</v>
      </c>
      <c r="AC56" s="88">
        <v>7</v>
      </c>
      <c r="AM56" s="48" t="str">
        <f t="shared" si="4"/>
        <v>1822  LEIRFJORDAlle stillingerover 60% til 70%</v>
      </c>
      <c r="AN56" s="91" t="s">
        <v>104</v>
      </c>
      <c r="AO56" s="91" t="s">
        <v>31</v>
      </c>
      <c r="AP56" s="91" t="s">
        <v>3</v>
      </c>
      <c r="AQ56" s="92">
        <v>7</v>
      </c>
      <c r="AR56" s="92">
        <v>11</v>
      </c>
      <c r="AS56" s="92">
        <v>10</v>
      </c>
      <c r="AT56" s="92">
        <v>9</v>
      </c>
      <c r="AU56" s="92">
        <v>6</v>
      </c>
      <c r="AV56" s="92">
        <v>4</v>
      </c>
      <c r="BF56" s="51" t="str">
        <f t="shared" si="6"/>
        <v>1822  LEIRFJORDAlle stillingerover 60% til 70%</v>
      </c>
      <c r="BG56" s="95" t="s">
        <v>104</v>
      </c>
      <c r="BH56" s="95" t="s">
        <v>31</v>
      </c>
      <c r="BI56" s="95" t="s">
        <v>3</v>
      </c>
      <c r="BJ56" s="96">
        <v>7</v>
      </c>
      <c r="BK56" s="96">
        <v>10</v>
      </c>
      <c r="BL56" s="96">
        <v>8</v>
      </c>
      <c r="BM56" s="96">
        <v>11</v>
      </c>
      <c r="BN56" s="96">
        <v>4</v>
      </c>
      <c r="BO56" s="96">
        <v>7</v>
      </c>
      <c r="BP56" s="53"/>
    </row>
    <row r="57" spans="1:68" x14ac:dyDescent="0.25">
      <c r="A57" s="42" t="str">
        <f t="shared" si="0"/>
        <v>1822  LEIRFJORDAlle stillingerover 70 til 80%</v>
      </c>
      <c r="B57" s="83" t="s">
        <v>104</v>
      </c>
      <c r="C57" s="83" t="s">
        <v>31</v>
      </c>
      <c r="D57" s="83" t="s">
        <v>4</v>
      </c>
      <c r="E57" s="84">
        <v>22</v>
      </c>
      <c r="F57" s="84">
        <v>14</v>
      </c>
      <c r="G57" s="84">
        <v>16</v>
      </c>
      <c r="H57" s="84">
        <v>17</v>
      </c>
      <c r="I57" s="84">
        <v>20</v>
      </c>
      <c r="J57" s="84">
        <v>18</v>
      </c>
      <c r="T57" s="45" t="str">
        <f t="shared" si="2"/>
        <v>1822  LEIRFJORDAlle stillingerover 70 til 80%</v>
      </c>
      <c r="U57" s="87" t="s">
        <v>104</v>
      </c>
      <c r="V57" s="87" t="s">
        <v>31</v>
      </c>
      <c r="W57" s="87" t="s">
        <v>4</v>
      </c>
      <c r="X57" s="88">
        <v>22</v>
      </c>
      <c r="Y57" s="88">
        <v>9</v>
      </c>
      <c r="Z57" s="88">
        <v>15</v>
      </c>
      <c r="AA57" s="88">
        <v>15</v>
      </c>
      <c r="AB57" s="88">
        <v>14</v>
      </c>
      <c r="AC57" s="88">
        <v>13</v>
      </c>
      <c r="AM57" s="48" t="str">
        <f t="shared" si="4"/>
        <v>1822  LEIRFJORDAlle stillingerover 70 til 80%</v>
      </c>
      <c r="AN57" s="91" t="s">
        <v>104</v>
      </c>
      <c r="AO57" s="91" t="s">
        <v>31</v>
      </c>
      <c r="AP57" s="91" t="s">
        <v>4</v>
      </c>
      <c r="AQ57" s="92">
        <v>22</v>
      </c>
      <c r="AR57" s="92">
        <v>14</v>
      </c>
      <c r="AS57" s="92">
        <v>17</v>
      </c>
      <c r="AT57" s="92">
        <v>18</v>
      </c>
      <c r="AU57" s="92">
        <v>20</v>
      </c>
      <c r="AV57" s="92">
        <v>18</v>
      </c>
      <c r="BF57" s="51" t="str">
        <f t="shared" si="6"/>
        <v>1822  LEIRFJORDAlle stillingerover 70 til 80%</v>
      </c>
      <c r="BG57" s="95" t="s">
        <v>104</v>
      </c>
      <c r="BH57" s="95" t="s">
        <v>31</v>
      </c>
      <c r="BI57" s="95" t="s">
        <v>4</v>
      </c>
      <c r="BJ57" s="96">
        <v>22</v>
      </c>
      <c r="BK57" s="96">
        <v>9</v>
      </c>
      <c r="BL57" s="96">
        <v>16</v>
      </c>
      <c r="BM57" s="96">
        <v>15</v>
      </c>
      <c r="BN57" s="96">
        <v>14</v>
      </c>
      <c r="BO57" s="96">
        <v>13</v>
      </c>
      <c r="BP57" s="53"/>
    </row>
    <row r="58" spans="1:68" x14ac:dyDescent="0.25">
      <c r="A58" s="42" t="str">
        <f t="shared" si="0"/>
        <v>1822  LEIRFJORDAlle stillingerover 80% under 100%</v>
      </c>
      <c r="B58" s="83" t="s">
        <v>104</v>
      </c>
      <c r="C58" s="83" t="s">
        <v>31</v>
      </c>
      <c r="D58" s="83" t="s">
        <v>5</v>
      </c>
      <c r="E58" s="84">
        <v>11</v>
      </c>
      <c r="F58" s="84">
        <v>10</v>
      </c>
      <c r="G58" s="84">
        <v>12</v>
      </c>
      <c r="H58" s="84">
        <v>15</v>
      </c>
      <c r="I58" s="84">
        <v>13</v>
      </c>
      <c r="J58" s="84">
        <v>20</v>
      </c>
      <c r="T58" s="45" t="str">
        <f t="shared" si="2"/>
        <v>1822  LEIRFJORDAlle stillingerover 80% under 100%</v>
      </c>
      <c r="U58" s="87" t="s">
        <v>104</v>
      </c>
      <c r="V58" s="87" t="s">
        <v>31</v>
      </c>
      <c r="W58" s="87" t="s">
        <v>5</v>
      </c>
      <c r="X58" s="88">
        <v>21</v>
      </c>
      <c r="Y58" s="88">
        <v>26</v>
      </c>
      <c r="Z58" s="88">
        <v>21</v>
      </c>
      <c r="AA58" s="88">
        <v>22</v>
      </c>
      <c r="AB58" s="88">
        <v>21</v>
      </c>
      <c r="AC58" s="88">
        <v>25</v>
      </c>
      <c r="AM58" s="48" t="str">
        <f t="shared" si="4"/>
        <v>1822  LEIRFJORDAlle stillingerover 80% under 100%</v>
      </c>
      <c r="AN58" s="91" t="s">
        <v>104</v>
      </c>
      <c r="AO58" s="91" t="s">
        <v>31</v>
      </c>
      <c r="AP58" s="91" t="s">
        <v>5</v>
      </c>
      <c r="AQ58" s="92">
        <v>12</v>
      </c>
      <c r="AR58" s="92">
        <v>11</v>
      </c>
      <c r="AS58" s="92">
        <v>14</v>
      </c>
      <c r="AT58" s="92">
        <v>15</v>
      </c>
      <c r="AU58" s="92">
        <v>13</v>
      </c>
      <c r="AV58" s="92">
        <v>21</v>
      </c>
      <c r="BF58" s="51" t="str">
        <f t="shared" si="6"/>
        <v>1822  LEIRFJORDAlle stillingerover 80% under 100%</v>
      </c>
      <c r="BG58" s="95" t="s">
        <v>104</v>
      </c>
      <c r="BH58" s="95" t="s">
        <v>31</v>
      </c>
      <c r="BI58" s="95" t="s">
        <v>5</v>
      </c>
      <c r="BJ58" s="96">
        <v>22</v>
      </c>
      <c r="BK58" s="96">
        <v>27</v>
      </c>
      <c r="BL58" s="96">
        <v>23</v>
      </c>
      <c r="BM58" s="96">
        <v>22</v>
      </c>
      <c r="BN58" s="96">
        <v>21</v>
      </c>
      <c r="BO58" s="96">
        <v>25</v>
      </c>
      <c r="BP58" s="53"/>
    </row>
    <row r="59" spans="1:68" x14ac:dyDescent="0.25">
      <c r="A59" s="42" t="str">
        <f t="shared" si="0"/>
        <v>1822  LEIRFJORDAlle stillinger100% eller mer</v>
      </c>
      <c r="B59" s="83" t="s">
        <v>104</v>
      </c>
      <c r="C59" s="83" t="s">
        <v>31</v>
      </c>
      <c r="D59" s="83" t="s">
        <v>6</v>
      </c>
      <c r="E59" s="84">
        <v>37</v>
      </c>
      <c r="F59" s="84">
        <v>41</v>
      </c>
      <c r="G59" s="84">
        <v>44</v>
      </c>
      <c r="H59" s="84">
        <v>48</v>
      </c>
      <c r="I59" s="84">
        <v>48</v>
      </c>
      <c r="J59" s="84">
        <v>46</v>
      </c>
      <c r="T59" s="45" t="str">
        <f t="shared" si="2"/>
        <v>1822  LEIRFJORDAlle stillinger100% eller mer</v>
      </c>
      <c r="U59" s="87" t="s">
        <v>104</v>
      </c>
      <c r="V59" s="87" t="s">
        <v>31</v>
      </c>
      <c r="W59" s="87" t="s">
        <v>6</v>
      </c>
      <c r="X59" s="88">
        <v>37</v>
      </c>
      <c r="Y59" s="88">
        <v>41</v>
      </c>
      <c r="Z59" s="88">
        <v>45</v>
      </c>
      <c r="AA59" s="88">
        <v>48</v>
      </c>
      <c r="AB59" s="88">
        <v>50</v>
      </c>
      <c r="AC59" s="88">
        <v>46</v>
      </c>
      <c r="AM59" s="48" t="str">
        <f t="shared" si="4"/>
        <v>1822  LEIRFJORDAlle stillinger100% eller mer</v>
      </c>
      <c r="AN59" s="91" t="s">
        <v>104</v>
      </c>
      <c r="AO59" s="91" t="s">
        <v>31</v>
      </c>
      <c r="AP59" s="91" t="s">
        <v>6</v>
      </c>
      <c r="AQ59" s="92">
        <v>38</v>
      </c>
      <c r="AR59" s="92">
        <v>43</v>
      </c>
      <c r="AS59" s="92">
        <v>45</v>
      </c>
      <c r="AT59" s="92">
        <v>48</v>
      </c>
      <c r="AU59" s="92">
        <v>50</v>
      </c>
      <c r="AV59" s="92">
        <v>47</v>
      </c>
      <c r="BF59" s="51" t="str">
        <f t="shared" si="6"/>
        <v>1822  LEIRFJORDAlle stillinger100% eller mer</v>
      </c>
      <c r="BG59" s="95" t="s">
        <v>104</v>
      </c>
      <c r="BH59" s="95" t="s">
        <v>31</v>
      </c>
      <c r="BI59" s="95" t="s">
        <v>6</v>
      </c>
      <c r="BJ59" s="96">
        <v>38</v>
      </c>
      <c r="BK59" s="96">
        <v>43</v>
      </c>
      <c r="BL59" s="96">
        <v>46</v>
      </c>
      <c r="BM59" s="96">
        <v>49</v>
      </c>
      <c r="BN59" s="96">
        <v>52</v>
      </c>
      <c r="BO59" s="96">
        <v>48</v>
      </c>
      <c r="BP59" s="53"/>
    </row>
    <row r="60" spans="1:68" x14ac:dyDescent="0.25">
      <c r="A60" s="42" t="str">
        <f t="shared" si="0"/>
        <v>1822  LEIRFJORDTurnusstillinger0% til 20%</v>
      </c>
      <c r="B60" s="83" t="s">
        <v>104</v>
      </c>
      <c r="C60" s="83" t="s">
        <v>62</v>
      </c>
      <c r="D60" s="83" t="s">
        <v>64</v>
      </c>
      <c r="E60" s="84">
        <v>7</v>
      </c>
      <c r="F60" s="84">
        <v>6</v>
      </c>
      <c r="G60" s="84">
        <v>8</v>
      </c>
      <c r="H60" s="84">
        <v>3</v>
      </c>
      <c r="I60" s="84">
        <v>5</v>
      </c>
      <c r="J60" s="84">
        <v>2</v>
      </c>
      <c r="T60" s="45" t="str">
        <f t="shared" si="2"/>
        <v>1822  LEIRFJORDTurnusstillinger0% til 20%</v>
      </c>
      <c r="U60" s="87" t="s">
        <v>104</v>
      </c>
      <c r="V60" s="87" t="s">
        <v>62</v>
      </c>
      <c r="W60" s="87" t="s">
        <v>64</v>
      </c>
      <c r="X60" s="88">
        <v>4</v>
      </c>
      <c r="Y60" s="88">
        <v>3</v>
      </c>
      <c r="Z60" s="88">
        <v>5</v>
      </c>
      <c r="AA60" s="88">
        <v>3</v>
      </c>
      <c r="AB60" s="88">
        <v>2</v>
      </c>
      <c r="AC60" s="88">
        <v>1</v>
      </c>
      <c r="AM60" s="48" t="str">
        <f t="shared" si="4"/>
        <v>1822  LEIRFJORDTurnusstillinger0% til 20%</v>
      </c>
      <c r="AN60" s="91" t="s">
        <v>104</v>
      </c>
      <c r="AO60" s="91" t="s">
        <v>62</v>
      </c>
      <c r="AP60" s="91" t="s">
        <v>64</v>
      </c>
      <c r="AQ60" s="92">
        <v>6</v>
      </c>
      <c r="AR60" s="92">
        <v>4</v>
      </c>
      <c r="AS60" s="92">
        <v>7</v>
      </c>
      <c r="AT60" s="92">
        <v>2</v>
      </c>
      <c r="AU60" s="92">
        <v>4</v>
      </c>
      <c r="AV60" s="92">
        <v>1</v>
      </c>
      <c r="BF60" s="51" t="str">
        <f t="shared" si="6"/>
        <v>1822  LEIRFJORDTurnusstillinger0% til 20%</v>
      </c>
      <c r="BG60" s="95" t="s">
        <v>104</v>
      </c>
      <c r="BH60" s="95" t="s">
        <v>62</v>
      </c>
      <c r="BI60" s="95" t="s">
        <v>64</v>
      </c>
      <c r="BJ60" s="96">
        <v>3</v>
      </c>
      <c r="BK60" s="96">
        <v>1</v>
      </c>
      <c r="BL60" s="96">
        <v>4</v>
      </c>
      <c r="BM60" s="96">
        <v>2</v>
      </c>
      <c r="BN60" s="96">
        <v>2</v>
      </c>
      <c r="BO60" s="96" t="s">
        <v>110</v>
      </c>
      <c r="BP60" s="53"/>
    </row>
    <row r="61" spans="1:68" x14ac:dyDescent="0.25">
      <c r="A61" s="42" t="str">
        <f t="shared" si="0"/>
        <v>1822  LEIRFJORDTurnusstillingerover 20% til 40%</v>
      </c>
      <c r="B61" s="83" t="s">
        <v>104</v>
      </c>
      <c r="C61" s="83" t="s">
        <v>62</v>
      </c>
      <c r="D61" s="83" t="s">
        <v>60</v>
      </c>
      <c r="E61" s="84">
        <v>6</v>
      </c>
      <c r="F61" s="84">
        <v>7</v>
      </c>
      <c r="G61" s="84">
        <v>8</v>
      </c>
      <c r="H61" s="84">
        <v>7</v>
      </c>
      <c r="I61" s="84">
        <v>1</v>
      </c>
      <c r="J61" s="84">
        <v>4</v>
      </c>
      <c r="T61" s="45" t="str">
        <f t="shared" si="2"/>
        <v>1822  LEIRFJORDTurnusstillingerover 20% til 40%</v>
      </c>
      <c r="U61" s="87" t="s">
        <v>104</v>
      </c>
      <c r="V61" s="87" t="s">
        <v>62</v>
      </c>
      <c r="W61" s="87" t="s">
        <v>60</v>
      </c>
      <c r="X61" s="88">
        <v>4</v>
      </c>
      <c r="Y61" s="88">
        <v>5</v>
      </c>
      <c r="Z61" s="88">
        <v>8</v>
      </c>
      <c r="AA61" s="88">
        <v>2</v>
      </c>
      <c r="AB61" s="88">
        <v>2</v>
      </c>
      <c r="AC61" s="88">
        <v>4</v>
      </c>
      <c r="AM61" s="48" t="str">
        <f t="shared" si="4"/>
        <v>1822  LEIRFJORDTurnusstillingerover 20% til 40%</v>
      </c>
      <c r="AN61" s="91" t="s">
        <v>104</v>
      </c>
      <c r="AO61" s="91" t="s">
        <v>62</v>
      </c>
      <c r="AP61" s="91" t="s">
        <v>60</v>
      </c>
      <c r="AQ61" s="92">
        <v>6</v>
      </c>
      <c r="AR61" s="92">
        <v>7</v>
      </c>
      <c r="AS61" s="92">
        <v>8</v>
      </c>
      <c r="AT61" s="92">
        <v>7</v>
      </c>
      <c r="AU61" s="92">
        <v>1</v>
      </c>
      <c r="AV61" s="92">
        <v>4</v>
      </c>
      <c r="BF61" s="51" t="str">
        <f t="shared" si="6"/>
        <v>1822  LEIRFJORDTurnusstillingerover 20% til 40%</v>
      </c>
      <c r="BG61" s="95" t="s">
        <v>104</v>
      </c>
      <c r="BH61" s="95" t="s">
        <v>62</v>
      </c>
      <c r="BI61" s="95" t="s">
        <v>60</v>
      </c>
      <c r="BJ61" s="96">
        <v>4</v>
      </c>
      <c r="BK61" s="96">
        <v>5</v>
      </c>
      <c r="BL61" s="96">
        <v>8</v>
      </c>
      <c r="BM61" s="96">
        <v>2</v>
      </c>
      <c r="BN61" s="96">
        <v>1</v>
      </c>
      <c r="BO61" s="96">
        <v>4</v>
      </c>
      <c r="BP61" s="53"/>
    </row>
    <row r="62" spans="1:68" x14ac:dyDescent="0.25">
      <c r="A62" s="42" t="str">
        <f t="shared" si="0"/>
        <v>1822  LEIRFJORDTurnusstillingerover 40% til 50%</v>
      </c>
      <c r="B62" s="83" t="s">
        <v>104</v>
      </c>
      <c r="C62" s="83" t="s">
        <v>62</v>
      </c>
      <c r="D62" s="83" t="s">
        <v>1</v>
      </c>
      <c r="E62" s="84">
        <v>10</v>
      </c>
      <c r="F62" s="84">
        <v>9</v>
      </c>
      <c r="G62" s="84">
        <v>5</v>
      </c>
      <c r="H62" s="84">
        <v>8</v>
      </c>
      <c r="I62" s="84">
        <v>6</v>
      </c>
      <c r="J62" s="84">
        <v>6</v>
      </c>
      <c r="T62" s="45" t="str">
        <f t="shared" si="2"/>
        <v>1822  LEIRFJORDTurnusstillingerover 40% til 50%</v>
      </c>
      <c r="U62" s="87" t="s">
        <v>104</v>
      </c>
      <c r="V62" s="87" t="s">
        <v>62</v>
      </c>
      <c r="W62" s="87" t="s">
        <v>1</v>
      </c>
      <c r="X62" s="88">
        <v>7</v>
      </c>
      <c r="Y62" s="88">
        <v>7</v>
      </c>
      <c r="Z62" s="88">
        <v>3</v>
      </c>
      <c r="AA62" s="88">
        <v>8</v>
      </c>
      <c r="AB62" s="88">
        <v>4</v>
      </c>
      <c r="AC62" s="88">
        <v>4</v>
      </c>
      <c r="AM62" s="48" t="str">
        <f t="shared" si="4"/>
        <v>1822  LEIRFJORDTurnusstillingerover 40% til 50%</v>
      </c>
      <c r="AN62" s="91" t="s">
        <v>104</v>
      </c>
      <c r="AO62" s="91" t="s">
        <v>62</v>
      </c>
      <c r="AP62" s="91" t="s">
        <v>1</v>
      </c>
      <c r="AQ62" s="92">
        <v>10</v>
      </c>
      <c r="AR62" s="92">
        <v>9</v>
      </c>
      <c r="AS62" s="92">
        <v>5</v>
      </c>
      <c r="AT62" s="92">
        <v>8</v>
      </c>
      <c r="AU62" s="92">
        <v>6</v>
      </c>
      <c r="AV62" s="92">
        <v>6</v>
      </c>
      <c r="BF62" s="51" t="str">
        <f t="shared" si="6"/>
        <v>1822  LEIRFJORDTurnusstillingerover 40% til 50%</v>
      </c>
      <c r="BG62" s="95" t="s">
        <v>104</v>
      </c>
      <c r="BH62" s="95" t="s">
        <v>62</v>
      </c>
      <c r="BI62" s="95" t="s">
        <v>1</v>
      </c>
      <c r="BJ62" s="96">
        <v>7</v>
      </c>
      <c r="BK62" s="96">
        <v>7</v>
      </c>
      <c r="BL62" s="96">
        <v>3</v>
      </c>
      <c r="BM62" s="96">
        <v>8</v>
      </c>
      <c r="BN62" s="96">
        <v>4</v>
      </c>
      <c r="BO62" s="96">
        <v>4</v>
      </c>
      <c r="BP62" s="53"/>
    </row>
    <row r="63" spans="1:68" x14ac:dyDescent="0.25">
      <c r="A63" s="42" t="str">
        <f t="shared" si="0"/>
        <v>1822  LEIRFJORDTurnusstillingerover 50% til 60%</v>
      </c>
      <c r="B63" s="83" t="s">
        <v>104</v>
      </c>
      <c r="C63" s="83" t="s">
        <v>62</v>
      </c>
      <c r="D63" s="83" t="s">
        <v>2</v>
      </c>
      <c r="E63" s="84">
        <v>6</v>
      </c>
      <c r="F63" s="84">
        <v>7</v>
      </c>
      <c r="G63" s="84">
        <v>5</v>
      </c>
      <c r="H63" s="84">
        <v>5</v>
      </c>
      <c r="I63" s="84">
        <v>3</v>
      </c>
      <c r="J63" s="84">
        <v>3</v>
      </c>
      <c r="T63" s="45" t="str">
        <f t="shared" si="2"/>
        <v>1822  LEIRFJORDTurnusstillingerover 50% til 60%</v>
      </c>
      <c r="U63" s="87" t="s">
        <v>104</v>
      </c>
      <c r="V63" s="87" t="s">
        <v>62</v>
      </c>
      <c r="W63" s="87" t="s">
        <v>2</v>
      </c>
      <c r="X63" s="88">
        <v>6</v>
      </c>
      <c r="Y63" s="88">
        <v>6</v>
      </c>
      <c r="Z63" s="88">
        <v>4</v>
      </c>
      <c r="AA63" s="88">
        <v>4</v>
      </c>
      <c r="AB63" s="88">
        <v>5</v>
      </c>
      <c r="AC63" s="88">
        <v>4</v>
      </c>
      <c r="AM63" s="48" t="str">
        <f t="shared" si="4"/>
        <v>1822  LEIRFJORDTurnusstillingerover 50% til 60%</v>
      </c>
      <c r="AN63" s="91" t="s">
        <v>104</v>
      </c>
      <c r="AO63" s="91" t="s">
        <v>62</v>
      </c>
      <c r="AP63" s="91" t="s">
        <v>2</v>
      </c>
      <c r="AQ63" s="92">
        <v>6</v>
      </c>
      <c r="AR63" s="92">
        <v>8</v>
      </c>
      <c r="AS63" s="92">
        <v>5</v>
      </c>
      <c r="AT63" s="92">
        <v>5</v>
      </c>
      <c r="AU63" s="92">
        <v>3</v>
      </c>
      <c r="AV63" s="92">
        <v>3</v>
      </c>
      <c r="BF63" s="51" t="str">
        <f t="shared" si="6"/>
        <v>1822  LEIRFJORDTurnusstillingerover 50% til 60%</v>
      </c>
      <c r="BG63" s="95" t="s">
        <v>104</v>
      </c>
      <c r="BH63" s="95" t="s">
        <v>62</v>
      </c>
      <c r="BI63" s="95" t="s">
        <v>2</v>
      </c>
      <c r="BJ63" s="96">
        <v>6</v>
      </c>
      <c r="BK63" s="96">
        <v>7</v>
      </c>
      <c r="BL63" s="96">
        <v>4</v>
      </c>
      <c r="BM63" s="96">
        <v>4</v>
      </c>
      <c r="BN63" s="96">
        <v>5</v>
      </c>
      <c r="BO63" s="96">
        <v>4</v>
      </c>
      <c r="BP63" s="53"/>
    </row>
    <row r="64" spans="1:68" x14ac:dyDescent="0.25">
      <c r="A64" s="42" t="str">
        <f t="shared" si="0"/>
        <v>1822  LEIRFJORDTurnusstillingerover 60% til 70%</v>
      </c>
      <c r="B64" s="83" t="s">
        <v>104</v>
      </c>
      <c r="C64" s="83" t="s">
        <v>62</v>
      </c>
      <c r="D64" s="83" t="s">
        <v>3</v>
      </c>
      <c r="E64" s="84">
        <v>6</v>
      </c>
      <c r="F64" s="84">
        <v>10</v>
      </c>
      <c r="G64" s="84">
        <v>10</v>
      </c>
      <c r="H64" s="84">
        <v>8</v>
      </c>
      <c r="I64" s="84">
        <v>5</v>
      </c>
      <c r="J64" s="84">
        <v>3</v>
      </c>
      <c r="T64" s="45" t="str">
        <f t="shared" si="2"/>
        <v>1822  LEIRFJORDTurnusstillingerover 60% til 70%</v>
      </c>
      <c r="U64" s="87" t="s">
        <v>104</v>
      </c>
      <c r="V64" s="87" t="s">
        <v>62</v>
      </c>
      <c r="W64" s="87" t="s">
        <v>3</v>
      </c>
      <c r="X64" s="88">
        <v>5</v>
      </c>
      <c r="Y64" s="88">
        <v>7</v>
      </c>
      <c r="Z64" s="88">
        <v>7</v>
      </c>
      <c r="AA64" s="88">
        <v>10</v>
      </c>
      <c r="AB64" s="88">
        <v>3</v>
      </c>
      <c r="AC64" s="88">
        <v>5</v>
      </c>
      <c r="AM64" s="48" t="str">
        <f t="shared" si="4"/>
        <v>1822  LEIRFJORDTurnusstillingerover 60% til 70%</v>
      </c>
      <c r="AN64" s="91" t="s">
        <v>104</v>
      </c>
      <c r="AO64" s="91" t="s">
        <v>62</v>
      </c>
      <c r="AP64" s="91" t="s">
        <v>3</v>
      </c>
      <c r="AQ64" s="92">
        <v>6</v>
      </c>
      <c r="AR64" s="92">
        <v>10</v>
      </c>
      <c r="AS64" s="92">
        <v>10</v>
      </c>
      <c r="AT64" s="92">
        <v>8</v>
      </c>
      <c r="AU64" s="92">
        <v>5</v>
      </c>
      <c r="AV64" s="92">
        <v>3</v>
      </c>
      <c r="BF64" s="51" t="str">
        <f t="shared" si="6"/>
        <v>1822  LEIRFJORDTurnusstillingerover 60% til 70%</v>
      </c>
      <c r="BG64" s="95" t="s">
        <v>104</v>
      </c>
      <c r="BH64" s="95" t="s">
        <v>62</v>
      </c>
      <c r="BI64" s="95" t="s">
        <v>3</v>
      </c>
      <c r="BJ64" s="96">
        <v>5</v>
      </c>
      <c r="BK64" s="96">
        <v>7</v>
      </c>
      <c r="BL64" s="96">
        <v>7</v>
      </c>
      <c r="BM64" s="96">
        <v>10</v>
      </c>
      <c r="BN64" s="96">
        <v>3</v>
      </c>
      <c r="BO64" s="96">
        <v>5</v>
      </c>
      <c r="BP64" s="53"/>
    </row>
    <row r="65" spans="1:68" x14ac:dyDescent="0.25">
      <c r="A65" s="42" t="str">
        <f t="shared" si="0"/>
        <v>1822  LEIRFJORDTurnusstillingerover 70 til 80%</v>
      </c>
      <c r="B65" s="83" t="s">
        <v>104</v>
      </c>
      <c r="C65" s="83" t="s">
        <v>62</v>
      </c>
      <c r="D65" s="83" t="s">
        <v>4</v>
      </c>
      <c r="E65" s="84">
        <v>17</v>
      </c>
      <c r="F65" s="84">
        <v>12</v>
      </c>
      <c r="G65" s="84">
        <v>12</v>
      </c>
      <c r="H65" s="84">
        <v>12</v>
      </c>
      <c r="I65" s="84">
        <v>17</v>
      </c>
      <c r="J65" s="84">
        <v>13</v>
      </c>
      <c r="T65" s="45" t="str">
        <f t="shared" si="2"/>
        <v>1822  LEIRFJORDTurnusstillingerover 70 til 80%</v>
      </c>
      <c r="U65" s="87" t="s">
        <v>104</v>
      </c>
      <c r="V65" s="87" t="s">
        <v>62</v>
      </c>
      <c r="W65" s="87" t="s">
        <v>4</v>
      </c>
      <c r="X65" s="88">
        <v>16</v>
      </c>
      <c r="Y65" s="88">
        <v>8</v>
      </c>
      <c r="Z65" s="88">
        <v>11</v>
      </c>
      <c r="AA65" s="88">
        <v>9</v>
      </c>
      <c r="AB65" s="88">
        <v>12</v>
      </c>
      <c r="AC65" s="88">
        <v>8</v>
      </c>
      <c r="AM65" s="48" t="str">
        <f t="shared" si="4"/>
        <v>1822  LEIRFJORDTurnusstillingerover 70 til 80%</v>
      </c>
      <c r="AN65" s="91" t="s">
        <v>104</v>
      </c>
      <c r="AO65" s="91" t="s">
        <v>62</v>
      </c>
      <c r="AP65" s="91" t="s">
        <v>4</v>
      </c>
      <c r="AQ65" s="92">
        <v>18</v>
      </c>
      <c r="AR65" s="92">
        <v>13</v>
      </c>
      <c r="AS65" s="92">
        <v>13</v>
      </c>
      <c r="AT65" s="92">
        <v>13</v>
      </c>
      <c r="AU65" s="92">
        <v>18</v>
      </c>
      <c r="AV65" s="92">
        <v>14</v>
      </c>
      <c r="BF65" s="51" t="str">
        <f t="shared" si="6"/>
        <v>1822  LEIRFJORDTurnusstillingerover 70 til 80%</v>
      </c>
      <c r="BG65" s="95" t="s">
        <v>104</v>
      </c>
      <c r="BH65" s="95" t="s">
        <v>62</v>
      </c>
      <c r="BI65" s="95" t="s">
        <v>4</v>
      </c>
      <c r="BJ65" s="96">
        <v>17</v>
      </c>
      <c r="BK65" s="96">
        <v>9</v>
      </c>
      <c r="BL65" s="96">
        <v>12</v>
      </c>
      <c r="BM65" s="96">
        <v>10</v>
      </c>
      <c r="BN65" s="96">
        <v>13</v>
      </c>
      <c r="BO65" s="96">
        <v>9</v>
      </c>
      <c r="BP65" s="53"/>
    </row>
    <row r="66" spans="1:68" x14ac:dyDescent="0.25">
      <c r="A66" s="42" t="str">
        <f t="shared" si="0"/>
        <v>1822  LEIRFJORDTurnusstillingerover 80% under 100%</v>
      </c>
      <c r="B66" s="83" t="s">
        <v>104</v>
      </c>
      <c r="C66" s="83" t="s">
        <v>62</v>
      </c>
      <c r="D66" s="83" t="s">
        <v>5</v>
      </c>
      <c r="E66" s="84">
        <v>9</v>
      </c>
      <c r="F66" s="84">
        <v>10</v>
      </c>
      <c r="G66" s="84">
        <v>12</v>
      </c>
      <c r="H66" s="84">
        <v>15</v>
      </c>
      <c r="I66" s="84">
        <v>13</v>
      </c>
      <c r="J66" s="84">
        <v>19</v>
      </c>
      <c r="T66" s="45" t="str">
        <f t="shared" si="2"/>
        <v>1822  LEIRFJORDTurnusstillingerover 80% under 100%</v>
      </c>
      <c r="U66" s="87" t="s">
        <v>104</v>
      </c>
      <c r="V66" s="87" t="s">
        <v>62</v>
      </c>
      <c r="W66" s="87" t="s">
        <v>5</v>
      </c>
      <c r="X66" s="88">
        <v>19</v>
      </c>
      <c r="Y66" s="88">
        <v>25</v>
      </c>
      <c r="Z66" s="88">
        <v>21</v>
      </c>
      <c r="AA66" s="88">
        <v>22</v>
      </c>
      <c r="AB66" s="88">
        <v>20</v>
      </c>
      <c r="AC66" s="88">
        <v>24</v>
      </c>
      <c r="AM66" s="48" t="str">
        <f t="shared" si="4"/>
        <v>1822  LEIRFJORDTurnusstillingerover 80% under 100%</v>
      </c>
      <c r="AN66" s="91" t="s">
        <v>104</v>
      </c>
      <c r="AO66" s="91" t="s">
        <v>62</v>
      </c>
      <c r="AP66" s="91" t="s">
        <v>5</v>
      </c>
      <c r="AQ66" s="92">
        <v>9</v>
      </c>
      <c r="AR66" s="92">
        <v>10</v>
      </c>
      <c r="AS66" s="92">
        <v>12</v>
      </c>
      <c r="AT66" s="92">
        <v>15</v>
      </c>
      <c r="AU66" s="92">
        <v>13</v>
      </c>
      <c r="AV66" s="92">
        <v>19</v>
      </c>
      <c r="BF66" s="51" t="str">
        <f t="shared" si="6"/>
        <v>1822  LEIRFJORDTurnusstillingerover 80% under 100%</v>
      </c>
      <c r="BG66" s="95" t="s">
        <v>104</v>
      </c>
      <c r="BH66" s="95" t="s">
        <v>62</v>
      </c>
      <c r="BI66" s="95" t="s">
        <v>5</v>
      </c>
      <c r="BJ66" s="96">
        <v>19</v>
      </c>
      <c r="BK66" s="96">
        <v>25</v>
      </c>
      <c r="BL66" s="96">
        <v>21</v>
      </c>
      <c r="BM66" s="96">
        <v>22</v>
      </c>
      <c r="BN66" s="96">
        <v>20</v>
      </c>
      <c r="BO66" s="96">
        <v>24</v>
      </c>
      <c r="BP66" s="53"/>
    </row>
    <row r="67" spans="1:68" x14ac:dyDescent="0.25">
      <c r="A67" s="42" t="str">
        <f t="shared" si="0"/>
        <v>1822  LEIRFJORDTurnusstillinger100% eller mer</v>
      </c>
      <c r="B67" s="83" t="s">
        <v>104</v>
      </c>
      <c r="C67" s="83" t="s">
        <v>62</v>
      </c>
      <c r="D67" s="83" t="s">
        <v>6</v>
      </c>
      <c r="E67" s="84">
        <v>9</v>
      </c>
      <c r="F67" s="84">
        <v>8</v>
      </c>
      <c r="G67" s="84">
        <v>7</v>
      </c>
      <c r="H67" s="84">
        <v>8</v>
      </c>
      <c r="I67" s="84">
        <v>8</v>
      </c>
      <c r="J67" s="84">
        <v>10</v>
      </c>
      <c r="T67" s="45" t="str">
        <f t="shared" si="2"/>
        <v>1822  LEIRFJORDTurnusstillinger100% eller mer</v>
      </c>
      <c r="U67" s="87" t="s">
        <v>104</v>
      </c>
      <c r="V67" s="87" t="s">
        <v>62</v>
      </c>
      <c r="W67" s="87" t="s">
        <v>6</v>
      </c>
      <c r="X67" s="88">
        <v>9</v>
      </c>
      <c r="Y67" s="88">
        <v>8</v>
      </c>
      <c r="Z67" s="88">
        <v>8</v>
      </c>
      <c r="AA67" s="88">
        <v>8</v>
      </c>
      <c r="AB67" s="88">
        <v>10</v>
      </c>
      <c r="AC67" s="88">
        <v>10</v>
      </c>
      <c r="AM67" s="48" t="str">
        <f t="shared" si="4"/>
        <v>1822  LEIRFJORDTurnusstillinger100% eller mer</v>
      </c>
      <c r="AN67" s="91" t="s">
        <v>104</v>
      </c>
      <c r="AO67" s="91" t="s">
        <v>62</v>
      </c>
      <c r="AP67" s="91" t="s">
        <v>6</v>
      </c>
      <c r="AQ67" s="92">
        <v>9</v>
      </c>
      <c r="AR67" s="92">
        <v>8</v>
      </c>
      <c r="AS67" s="92">
        <v>7</v>
      </c>
      <c r="AT67" s="92">
        <v>8</v>
      </c>
      <c r="AU67" s="92">
        <v>8</v>
      </c>
      <c r="AV67" s="92">
        <v>10</v>
      </c>
      <c r="BF67" s="51" t="str">
        <f t="shared" si="6"/>
        <v>1822  LEIRFJORDTurnusstillinger100% eller mer</v>
      </c>
      <c r="BG67" s="95" t="s">
        <v>104</v>
      </c>
      <c r="BH67" s="95" t="s">
        <v>62</v>
      </c>
      <c r="BI67" s="95" t="s">
        <v>6</v>
      </c>
      <c r="BJ67" s="96">
        <v>9</v>
      </c>
      <c r="BK67" s="96">
        <v>8</v>
      </c>
      <c r="BL67" s="96">
        <v>8</v>
      </c>
      <c r="BM67" s="96">
        <v>8</v>
      </c>
      <c r="BN67" s="96">
        <v>10</v>
      </c>
      <c r="BO67" s="96">
        <v>10</v>
      </c>
      <c r="BP67" s="53"/>
    </row>
    <row r="68" spans="1:68" x14ac:dyDescent="0.25">
      <c r="A68" s="42" t="str">
        <f t="shared" si="0"/>
        <v>1824  VEFSNAlle stillinger0% til 20%</v>
      </c>
      <c r="B68" s="83" t="s">
        <v>105</v>
      </c>
      <c r="C68" s="83" t="s">
        <v>31</v>
      </c>
      <c r="D68" s="83" t="s">
        <v>64</v>
      </c>
      <c r="E68" s="84">
        <v>21</v>
      </c>
      <c r="F68" s="84">
        <v>22</v>
      </c>
      <c r="G68" s="84">
        <v>35</v>
      </c>
      <c r="H68" s="84">
        <v>33</v>
      </c>
      <c r="I68" s="84">
        <v>62</v>
      </c>
      <c r="J68" s="84">
        <v>43</v>
      </c>
      <c r="T68" s="45" t="str">
        <f t="shared" si="2"/>
        <v>1824  VEFSNAlle stillinger0% til 20%</v>
      </c>
      <c r="U68" s="87" t="s">
        <v>105</v>
      </c>
      <c r="V68" s="87" t="s">
        <v>31</v>
      </c>
      <c r="W68" s="87" t="s">
        <v>64</v>
      </c>
      <c r="X68" s="88">
        <v>11</v>
      </c>
      <c r="Y68" s="88">
        <v>12</v>
      </c>
      <c r="Z68" s="88">
        <v>25</v>
      </c>
      <c r="AA68" s="88">
        <v>26</v>
      </c>
      <c r="AB68" s="88">
        <v>47</v>
      </c>
      <c r="AC68" s="88">
        <v>23</v>
      </c>
      <c r="AM68" s="48" t="str">
        <f t="shared" si="4"/>
        <v>1824  VEFSNAlle stillinger0% til 20%</v>
      </c>
      <c r="AN68" s="91" t="s">
        <v>105</v>
      </c>
      <c r="AO68" s="91" t="s">
        <v>31</v>
      </c>
      <c r="AP68" s="91" t="s">
        <v>64</v>
      </c>
      <c r="AQ68" s="92">
        <v>20</v>
      </c>
      <c r="AR68" s="92">
        <v>21</v>
      </c>
      <c r="AS68" s="92">
        <v>32</v>
      </c>
      <c r="AT68" s="92">
        <v>28</v>
      </c>
      <c r="AU68" s="92">
        <v>56</v>
      </c>
      <c r="AV68" s="92">
        <v>40</v>
      </c>
      <c r="BF68" s="51" t="str">
        <f t="shared" si="6"/>
        <v>1824  VEFSNAlle stillinger0% til 20%</v>
      </c>
      <c r="BG68" s="95" t="s">
        <v>105</v>
      </c>
      <c r="BH68" s="95" t="s">
        <v>31</v>
      </c>
      <c r="BI68" s="95" t="s">
        <v>64</v>
      </c>
      <c r="BJ68" s="96">
        <v>10</v>
      </c>
      <c r="BK68" s="96">
        <v>12</v>
      </c>
      <c r="BL68" s="96">
        <v>22</v>
      </c>
      <c r="BM68" s="96">
        <v>21</v>
      </c>
      <c r="BN68" s="96">
        <v>41</v>
      </c>
      <c r="BO68" s="96">
        <v>20</v>
      </c>
      <c r="BP68" s="53"/>
    </row>
    <row r="69" spans="1:68" x14ac:dyDescent="0.25">
      <c r="A69" s="42" t="str">
        <f t="shared" ref="A69:A132" si="8">B69&amp;C69&amp;D69</f>
        <v>1824  VEFSNAlle stillingerover 20% til 40%</v>
      </c>
      <c r="B69" s="83" t="s">
        <v>105</v>
      </c>
      <c r="C69" s="83" t="s">
        <v>31</v>
      </c>
      <c r="D69" s="83" t="s">
        <v>60</v>
      </c>
      <c r="E69" s="84">
        <v>35</v>
      </c>
      <c r="F69" s="84">
        <v>35</v>
      </c>
      <c r="G69" s="84">
        <v>45</v>
      </c>
      <c r="H69" s="84">
        <v>26</v>
      </c>
      <c r="I69" s="84">
        <v>92</v>
      </c>
      <c r="J69" s="84">
        <v>31</v>
      </c>
      <c r="T69" s="45" t="str">
        <f t="shared" ref="T69:T132" si="9">U69&amp;V69&amp;W69</f>
        <v>1824  VEFSNAlle stillingerover 20% til 40%</v>
      </c>
      <c r="U69" s="87" t="s">
        <v>105</v>
      </c>
      <c r="V69" s="87" t="s">
        <v>31</v>
      </c>
      <c r="W69" s="87" t="s">
        <v>60</v>
      </c>
      <c r="X69" s="88">
        <v>24</v>
      </c>
      <c r="Y69" s="88">
        <v>24</v>
      </c>
      <c r="Z69" s="88">
        <v>34</v>
      </c>
      <c r="AA69" s="88">
        <v>27</v>
      </c>
      <c r="AB69" s="88">
        <v>87</v>
      </c>
      <c r="AC69" s="88">
        <v>36</v>
      </c>
      <c r="AM69" s="48" t="str">
        <f t="shared" ref="AM69:AM132" si="10">AN69&amp;AO69&amp;AP69</f>
        <v>1824  VEFSNAlle stillingerover 20% til 40%</v>
      </c>
      <c r="AN69" s="91" t="s">
        <v>105</v>
      </c>
      <c r="AO69" s="91" t="s">
        <v>31</v>
      </c>
      <c r="AP69" s="91" t="s">
        <v>60</v>
      </c>
      <c r="AQ69" s="92">
        <v>32</v>
      </c>
      <c r="AR69" s="92">
        <v>33</v>
      </c>
      <c r="AS69" s="92">
        <v>40</v>
      </c>
      <c r="AT69" s="92">
        <v>18</v>
      </c>
      <c r="AU69" s="92">
        <v>89</v>
      </c>
      <c r="AV69" s="92">
        <v>29</v>
      </c>
      <c r="BF69" s="51" t="str">
        <f t="shared" ref="BF69:BF132" si="11">BG69&amp;BH69&amp;BI69</f>
        <v>1824  VEFSNAlle stillingerover 20% til 40%</v>
      </c>
      <c r="BG69" s="95" t="s">
        <v>105</v>
      </c>
      <c r="BH69" s="95" t="s">
        <v>31</v>
      </c>
      <c r="BI69" s="95" t="s">
        <v>60</v>
      </c>
      <c r="BJ69" s="96">
        <v>21</v>
      </c>
      <c r="BK69" s="96">
        <v>22</v>
      </c>
      <c r="BL69" s="96">
        <v>30</v>
      </c>
      <c r="BM69" s="96">
        <v>20</v>
      </c>
      <c r="BN69" s="96">
        <v>84</v>
      </c>
      <c r="BO69" s="96">
        <v>34</v>
      </c>
      <c r="BP69" s="53"/>
    </row>
    <row r="70" spans="1:68" x14ac:dyDescent="0.25">
      <c r="A70" s="42" t="str">
        <f t="shared" si="8"/>
        <v>1824  VEFSNAlle stillingerover 40% til 50%</v>
      </c>
      <c r="B70" s="83" t="s">
        <v>105</v>
      </c>
      <c r="C70" s="83" t="s">
        <v>31</v>
      </c>
      <c r="D70" s="83" t="s">
        <v>1</v>
      </c>
      <c r="E70" s="84">
        <v>86</v>
      </c>
      <c r="F70" s="84">
        <v>81</v>
      </c>
      <c r="G70" s="84">
        <v>89</v>
      </c>
      <c r="H70" s="84">
        <v>68</v>
      </c>
      <c r="I70" s="84">
        <v>80</v>
      </c>
      <c r="J70" s="84">
        <v>93</v>
      </c>
      <c r="T70" s="45" t="str">
        <f t="shared" si="9"/>
        <v>1824  VEFSNAlle stillingerover 40% til 50%</v>
      </c>
      <c r="U70" s="87" t="s">
        <v>105</v>
      </c>
      <c r="V70" s="87" t="s">
        <v>31</v>
      </c>
      <c r="W70" s="87" t="s">
        <v>1</v>
      </c>
      <c r="X70" s="88">
        <v>38</v>
      </c>
      <c r="Y70" s="88">
        <v>36</v>
      </c>
      <c r="Z70" s="88">
        <v>49</v>
      </c>
      <c r="AA70" s="88">
        <v>41</v>
      </c>
      <c r="AB70" s="88">
        <v>66</v>
      </c>
      <c r="AC70" s="88">
        <v>60</v>
      </c>
      <c r="AM70" s="48" t="str">
        <f t="shared" si="10"/>
        <v>1824  VEFSNAlle stillingerover 40% til 50%</v>
      </c>
      <c r="AN70" s="91" t="s">
        <v>105</v>
      </c>
      <c r="AO70" s="91" t="s">
        <v>31</v>
      </c>
      <c r="AP70" s="91" t="s">
        <v>1</v>
      </c>
      <c r="AQ70" s="92">
        <v>86</v>
      </c>
      <c r="AR70" s="92">
        <v>80</v>
      </c>
      <c r="AS70" s="92">
        <v>87</v>
      </c>
      <c r="AT70" s="92">
        <v>66</v>
      </c>
      <c r="AU70" s="92">
        <v>74</v>
      </c>
      <c r="AV70" s="92">
        <v>85</v>
      </c>
      <c r="BF70" s="51" t="str">
        <f t="shared" si="11"/>
        <v>1824  VEFSNAlle stillingerover 40% til 50%</v>
      </c>
      <c r="BG70" s="95" t="s">
        <v>105</v>
      </c>
      <c r="BH70" s="95" t="s">
        <v>31</v>
      </c>
      <c r="BI70" s="95" t="s">
        <v>1</v>
      </c>
      <c r="BJ70" s="96">
        <v>38</v>
      </c>
      <c r="BK70" s="96">
        <v>35</v>
      </c>
      <c r="BL70" s="96">
        <v>47</v>
      </c>
      <c r="BM70" s="96">
        <v>39</v>
      </c>
      <c r="BN70" s="96">
        <v>60</v>
      </c>
      <c r="BO70" s="96">
        <v>52</v>
      </c>
      <c r="BP70" s="53"/>
    </row>
    <row r="71" spans="1:68" x14ac:dyDescent="0.25">
      <c r="A71" s="42" t="str">
        <f t="shared" si="8"/>
        <v>1824  VEFSNAlle stillingerover 50% til 60%</v>
      </c>
      <c r="B71" s="83" t="s">
        <v>105</v>
      </c>
      <c r="C71" s="83" t="s">
        <v>31</v>
      </c>
      <c r="D71" s="83" t="s">
        <v>2</v>
      </c>
      <c r="E71" s="84">
        <v>35</v>
      </c>
      <c r="F71" s="84">
        <v>24</v>
      </c>
      <c r="G71" s="84">
        <v>26</v>
      </c>
      <c r="H71" s="84">
        <v>25</v>
      </c>
      <c r="I71" s="84">
        <v>32</v>
      </c>
      <c r="J71" s="84">
        <v>37</v>
      </c>
      <c r="T71" s="45" t="str">
        <f t="shared" si="9"/>
        <v>1824  VEFSNAlle stillingerover 50% til 60%</v>
      </c>
      <c r="U71" s="87" t="s">
        <v>105</v>
      </c>
      <c r="V71" s="87" t="s">
        <v>31</v>
      </c>
      <c r="W71" s="87" t="s">
        <v>2</v>
      </c>
      <c r="X71" s="88">
        <v>33</v>
      </c>
      <c r="Y71" s="88">
        <v>30</v>
      </c>
      <c r="Z71" s="88">
        <v>33</v>
      </c>
      <c r="AA71" s="88">
        <v>26</v>
      </c>
      <c r="AB71" s="88">
        <v>48</v>
      </c>
      <c r="AC71" s="88">
        <v>48</v>
      </c>
      <c r="AM71" s="48" t="str">
        <f t="shared" si="10"/>
        <v>1824  VEFSNAlle stillingerover 50% til 60%</v>
      </c>
      <c r="AN71" s="91" t="s">
        <v>105</v>
      </c>
      <c r="AO71" s="91" t="s">
        <v>31</v>
      </c>
      <c r="AP71" s="91" t="s">
        <v>2</v>
      </c>
      <c r="AQ71" s="92">
        <v>34</v>
      </c>
      <c r="AR71" s="92">
        <v>25</v>
      </c>
      <c r="AS71" s="92">
        <v>24</v>
      </c>
      <c r="AT71" s="92">
        <v>23</v>
      </c>
      <c r="AU71" s="92">
        <v>30</v>
      </c>
      <c r="AV71" s="92">
        <v>32</v>
      </c>
      <c r="BF71" s="51" t="str">
        <f t="shared" si="11"/>
        <v>1824  VEFSNAlle stillingerover 50% til 60%</v>
      </c>
      <c r="BG71" s="95" t="s">
        <v>105</v>
      </c>
      <c r="BH71" s="95" t="s">
        <v>31</v>
      </c>
      <c r="BI71" s="95" t="s">
        <v>2</v>
      </c>
      <c r="BJ71" s="96">
        <v>32</v>
      </c>
      <c r="BK71" s="96">
        <v>30</v>
      </c>
      <c r="BL71" s="96">
        <v>31</v>
      </c>
      <c r="BM71" s="96">
        <v>23</v>
      </c>
      <c r="BN71" s="96">
        <v>46</v>
      </c>
      <c r="BO71" s="96">
        <v>44</v>
      </c>
      <c r="BP71" s="53"/>
    </row>
    <row r="72" spans="1:68" x14ac:dyDescent="0.25">
      <c r="A72" s="42" t="str">
        <f t="shared" si="8"/>
        <v>1824  VEFSNAlle stillingerover 60% til 70%</v>
      </c>
      <c r="B72" s="83" t="s">
        <v>105</v>
      </c>
      <c r="C72" s="83" t="s">
        <v>31</v>
      </c>
      <c r="D72" s="83" t="s">
        <v>3</v>
      </c>
      <c r="E72" s="84">
        <v>39</v>
      </c>
      <c r="F72" s="84">
        <v>37</v>
      </c>
      <c r="G72" s="84">
        <v>41</v>
      </c>
      <c r="H72" s="84">
        <v>35</v>
      </c>
      <c r="I72" s="84">
        <v>46</v>
      </c>
      <c r="J72" s="84">
        <v>54</v>
      </c>
      <c r="T72" s="45" t="str">
        <f t="shared" si="9"/>
        <v>1824  VEFSNAlle stillingerover 60% til 70%</v>
      </c>
      <c r="U72" s="87" t="s">
        <v>105</v>
      </c>
      <c r="V72" s="87" t="s">
        <v>31</v>
      </c>
      <c r="W72" s="87" t="s">
        <v>3</v>
      </c>
      <c r="X72" s="88">
        <v>40</v>
      </c>
      <c r="Y72" s="88">
        <v>30</v>
      </c>
      <c r="Z72" s="88">
        <v>32</v>
      </c>
      <c r="AA72" s="88">
        <v>31</v>
      </c>
      <c r="AB72" s="88">
        <v>38</v>
      </c>
      <c r="AC72" s="88">
        <v>44</v>
      </c>
      <c r="AM72" s="48" t="str">
        <f t="shared" si="10"/>
        <v>1824  VEFSNAlle stillingerover 60% til 70%</v>
      </c>
      <c r="AN72" s="91" t="s">
        <v>105</v>
      </c>
      <c r="AO72" s="91" t="s">
        <v>31</v>
      </c>
      <c r="AP72" s="91" t="s">
        <v>3</v>
      </c>
      <c r="AQ72" s="92">
        <v>39</v>
      </c>
      <c r="AR72" s="92">
        <v>37</v>
      </c>
      <c r="AS72" s="92">
        <v>40</v>
      </c>
      <c r="AT72" s="92">
        <v>36</v>
      </c>
      <c r="AU72" s="92">
        <v>46</v>
      </c>
      <c r="AV72" s="92">
        <v>52</v>
      </c>
      <c r="BF72" s="51" t="str">
        <f t="shared" si="11"/>
        <v>1824  VEFSNAlle stillingerover 60% til 70%</v>
      </c>
      <c r="BG72" s="95" t="s">
        <v>105</v>
      </c>
      <c r="BH72" s="95" t="s">
        <v>31</v>
      </c>
      <c r="BI72" s="95" t="s">
        <v>3</v>
      </c>
      <c r="BJ72" s="96">
        <v>40</v>
      </c>
      <c r="BK72" s="96">
        <v>30</v>
      </c>
      <c r="BL72" s="96">
        <v>30</v>
      </c>
      <c r="BM72" s="96">
        <v>30</v>
      </c>
      <c r="BN72" s="96">
        <v>38</v>
      </c>
      <c r="BO72" s="96">
        <v>41</v>
      </c>
      <c r="BP72" s="53"/>
    </row>
    <row r="73" spans="1:68" x14ac:dyDescent="0.25">
      <c r="A73" s="42" t="str">
        <f t="shared" si="8"/>
        <v>1824  VEFSNAlle stillingerover 70 til 80%</v>
      </c>
      <c r="B73" s="83" t="s">
        <v>105</v>
      </c>
      <c r="C73" s="83" t="s">
        <v>31</v>
      </c>
      <c r="D73" s="83" t="s">
        <v>4</v>
      </c>
      <c r="E73" s="84">
        <v>126</v>
      </c>
      <c r="F73" s="84">
        <v>133</v>
      </c>
      <c r="G73" s="84">
        <v>137</v>
      </c>
      <c r="H73" s="84">
        <v>102</v>
      </c>
      <c r="I73" s="84">
        <v>120</v>
      </c>
      <c r="J73" s="84">
        <v>141</v>
      </c>
      <c r="T73" s="45" t="str">
        <f t="shared" si="9"/>
        <v>1824  VEFSNAlle stillingerover 70 til 80%</v>
      </c>
      <c r="U73" s="87" t="s">
        <v>105</v>
      </c>
      <c r="V73" s="87" t="s">
        <v>31</v>
      </c>
      <c r="W73" s="87" t="s">
        <v>4</v>
      </c>
      <c r="X73" s="88">
        <v>95</v>
      </c>
      <c r="Y73" s="88">
        <v>92</v>
      </c>
      <c r="Z73" s="88">
        <v>109</v>
      </c>
      <c r="AA73" s="88">
        <v>78</v>
      </c>
      <c r="AB73" s="88">
        <v>84</v>
      </c>
      <c r="AC73" s="88">
        <v>92</v>
      </c>
      <c r="AM73" s="48" t="str">
        <f t="shared" si="10"/>
        <v>1824  VEFSNAlle stillingerover 70 til 80%</v>
      </c>
      <c r="AN73" s="91" t="s">
        <v>105</v>
      </c>
      <c r="AO73" s="91" t="s">
        <v>31</v>
      </c>
      <c r="AP73" s="91" t="s">
        <v>4</v>
      </c>
      <c r="AQ73" s="92">
        <v>126</v>
      </c>
      <c r="AR73" s="92">
        <v>134</v>
      </c>
      <c r="AS73" s="92">
        <v>138</v>
      </c>
      <c r="AT73" s="92">
        <v>106</v>
      </c>
      <c r="AU73" s="92">
        <v>123</v>
      </c>
      <c r="AV73" s="92">
        <v>140</v>
      </c>
      <c r="BF73" s="51" t="str">
        <f t="shared" si="11"/>
        <v>1824  VEFSNAlle stillingerover 70 til 80%</v>
      </c>
      <c r="BG73" s="95" t="s">
        <v>105</v>
      </c>
      <c r="BH73" s="95" t="s">
        <v>31</v>
      </c>
      <c r="BI73" s="95" t="s">
        <v>4</v>
      </c>
      <c r="BJ73" s="96">
        <v>95</v>
      </c>
      <c r="BK73" s="96">
        <v>91</v>
      </c>
      <c r="BL73" s="96">
        <v>110</v>
      </c>
      <c r="BM73" s="96">
        <v>82</v>
      </c>
      <c r="BN73" s="96">
        <v>87</v>
      </c>
      <c r="BO73" s="96">
        <v>91</v>
      </c>
      <c r="BP73" s="53"/>
    </row>
    <row r="74" spans="1:68" x14ac:dyDescent="0.25">
      <c r="A74" s="42" t="str">
        <f t="shared" si="8"/>
        <v>1824  VEFSNAlle stillingerover 80% under 100%</v>
      </c>
      <c r="B74" s="83" t="s">
        <v>105</v>
      </c>
      <c r="C74" s="83" t="s">
        <v>31</v>
      </c>
      <c r="D74" s="83" t="s">
        <v>5</v>
      </c>
      <c r="E74" s="84">
        <v>45</v>
      </c>
      <c r="F74" s="84">
        <v>37</v>
      </c>
      <c r="G74" s="84">
        <v>35</v>
      </c>
      <c r="H74" s="84">
        <v>27</v>
      </c>
      <c r="I74" s="84">
        <v>46</v>
      </c>
      <c r="J74" s="84">
        <v>54</v>
      </c>
      <c r="T74" s="45" t="str">
        <f t="shared" si="9"/>
        <v>1824  VEFSNAlle stillingerover 80% under 100%</v>
      </c>
      <c r="U74" s="87" t="s">
        <v>105</v>
      </c>
      <c r="V74" s="87" t="s">
        <v>31</v>
      </c>
      <c r="W74" s="87" t="s">
        <v>5</v>
      </c>
      <c r="X74" s="88">
        <v>121</v>
      </c>
      <c r="Y74" s="88">
        <v>114</v>
      </c>
      <c r="Z74" s="88">
        <v>115</v>
      </c>
      <c r="AA74" s="88">
        <v>82</v>
      </c>
      <c r="AB74" s="88">
        <v>96</v>
      </c>
      <c r="AC74" s="88">
        <v>131</v>
      </c>
      <c r="AM74" s="48" t="str">
        <f t="shared" si="10"/>
        <v>1824  VEFSNAlle stillingerover 80% under 100%</v>
      </c>
      <c r="AN74" s="91" t="s">
        <v>105</v>
      </c>
      <c r="AO74" s="91" t="s">
        <v>31</v>
      </c>
      <c r="AP74" s="91" t="s">
        <v>5</v>
      </c>
      <c r="AQ74" s="92">
        <v>45</v>
      </c>
      <c r="AR74" s="92">
        <v>37</v>
      </c>
      <c r="AS74" s="92">
        <v>37</v>
      </c>
      <c r="AT74" s="92">
        <v>29</v>
      </c>
      <c r="AU74" s="92">
        <v>49</v>
      </c>
      <c r="AV74" s="92">
        <v>56</v>
      </c>
      <c r="BF74" s="51" t="str">
        <f t="shared" si="11"/>
        <v>1824  VEFSNAlle stillingerover 80% under 100%</v>
      </c>
      <c r="BG74" s="95" t="s">
        <v>105</v>
      </c>
      <c r="BH74" s="95" t="s">
        <v>31</v>
      </c>
      <c r="BI74" s="95" t="s">
        <v>5</v>
      </c>
      <c r="BJ74" s="96">
        <v>121</v>
      </c>
      <c r="BK74" s="96">
        <v>116</v>
      </c>
      <c r="BL74" s="96">
        <v>116</v>
      </c>
      <c r="BM74" s="96">
        <v>82</v>
      </c>
      <c r="BN74" s="96">
        <v>99</v>
      </c>
      <c r="BO74" s="96">
        <v>133</v>
      </c>
      <c r="BP74" s="53"/>
    </row>
    <row r="75" spans="1:68" x14ac:dyDescent="0.25">
      <c r="A75" s="42" t="str">
        <f t="shared" si="8"/>
        <v>1824  VEFSNAlle stillinger100% eller mer</v>
      </c>
      <c r="B75" s="83" t="s">
        <v>105</v>
      </c>
      <c r="C75" s="83" t="s">
        <v>31</v>
      </c>
      <c r="D75" s="83" t="s">
        <v>6</v>
      </c>
      <c r="E75" s="84">
        <v>198</v>
      </c>
      <c r="F75" s="84">
        <v>211</v>
      </c>
      <c r="G75" s="84">
        <v>210</v>
      </c>
      <c r="H75" s="84">
        <v>160</v>
      </c>
      <c r="I75" s="84">
        <v>215</v>
      </c>
      <c r="J75" s="84">
        <v>228</v>
      </c>
      <c r="T75" s="45" t="str">
        <f t="shared" si="9"/>
        <v>1824  VEFSNAlle stillinger100% eller mer</v>
      </c>
      <c r="U75" s="87" t="s">
        <v>105</v>
      </c>
      <c r="V75" s="87" t="s">
        <v>31</v>
      </c>
      <c r="W75" s="87" t="s">
        <v>6</v>
      </c>
      <c r="X75" s="88">
        <v>223</v>
      </c>
      <c r="Y75" s="88">
        <v>242</v>
      </c>
      <c r="Z75" s="88">
        <v>221</v>
      </c>
      <c r="AA75" s="88">
        <v>165</v>
      </c>
      <c r="AB75" s="88">
        <v>227</v>
      </c>
      <c r="AC75" s="88">
        <v>247</v>
      </c>
      <c r="AM75" s="48" t="str">
        <f t="shared" si="10"/>
        <v>1824  VEFSNAlle stillinger100% eller mer</v>
      </c>
      <c r="AN75" s="91" t="s">
        <v>105</v>
      </c>
      <c r="AO75" s="91" t="s">
        <v>31</v>
      </c>
      <c r="AP75" s="91" t="s">
        <v>6</v>
      </c>
      <c r="AQ75" s="92">
        <v>203</v>
      </c>
      <c r="AR75" s="92">
        <v>213</v>
      </c>
      <c r="AS75" s="92">
        <v>220</v>
      </c>
      <c r="AT75" s="92">
        <v>170</v>
      </c>
      <c r="AU75" s="92">
        <v>226</v>
      </c>
      <c r="AV75" s="92">
        <v>247</v>
      </c>
      <c r="BF75" s="51" t="str">
        <f t="shared" si="11"/>
        <v>1824  VEFSNAlle stillinger100% eller mer</v>
      </c>
      <c r="BG75" s="95" t="s">
        <v>105</v>
      </c>
      <c r="BH75" s="95" t="s">
        <v>31</v>
      </c>
      <c r="BI75" s="95" t="s">
        <v>6</v>
      </c>
      <c r="BJ75" s="96">
        <v>228</v>
      </c>
      <c r="BK75" s="96">
        <v>244</v>
      </c>
      <c r="BL75" s="96">
        <v>232</v>
      </c>
      <c r="BM75" s="96">
        <v>179</v>
      </c>
      <c r="BN75" s="96">
        <v>238</v>
      </c>
      <c r="BO75" s="96">
        <v>266</v>
      </c>
      <c r="BP75" s="53"/>
    </row>
    <row r="76" spans="1:68" x14ac:dyDescent="0.25">
      <c r="A76" s="42" t="str">
        <f t="shared" si="8"/>
        <v>1824  VEFSNTurnusstillinger0% til 20%</v>
      </c>
      <c r="B76" s="83" t="s">
        <v>105</v>
      </c>
      <c r="C76" s="83" t="s">
        <v>62</v>
      </c>
      <c r="D76" s="83" t="s">
        <v>64</v>
      </c>
      <c r="E76" s="84">
        <v>18</v>
      </c>
      <c r="F76" s="84">
        <v>20</v>
      </c>
      <c r="G76" s="84">
        <v>25</v>
      </c>
      <c r="H76" s="84">
        <v>27</v>
      </c>
      <c r="I76" s="84">
        <v>50</v>
      </c>
      <c r="J76" s="84">
        <v>30</v>
      </c>
      <c r="T76" s="45" t="str">
        <f t="shared" si="9"/>
        <v>1824  VEFSNTurnusstillinger0% til 20%</v>
      </c>
      <c r="U76" s="87" t="s">
        <v>105</v>
      </c>
      <c r="V76" s="87" t="s">
        <v>62</v>
      </c>
      <c r="W76" s="87" t="s">
        <v>64</v>
      </c>
      <c r="X76" s="88">
        <v>8</v>
      </c>
      <c r="Y76" s="88">
        <v>10</v>
      </c>
      <c r="Z76" s="88">
        <v>16</v>
      </c>
      <c r="AA76" s="88">
        <v>20</v>
      </c>
      <c r="AB76" s="88">
        <v>37</v>
      </c>
      <c r="AC76" s="88">
        <v>14</v>
      </c>
      <c r="AM76" s="48" t="str">
        <f t="shared" si="10"/>
        <v>1824  VEFSNTurnusstillinger0% til 20%</v>
      </c>
      <c r="AN76" s="91" t="s">
        <v>105</v>
      </c>
      <c r="AO76" s="91" t="s">
        <v>62</v>
      </c>
      <c r="AP76" s="91" t="s">
        <v>64</v>
      </c>
      <c r="AQ76" s="92">
        <v>14</v>
      </c>
      <c r="AR76" s="92">
        <v>15</v>
      </c>
      <c r="AS76" s="92">
        <v>22</v>
      </c>
      <c r="AT76" s="92">
        <v>21</v>
      </c>
      <c r="AU76" s="92">
        <v>44</v>
      </c>
      <c r="AV76" s="92">
        <v>29</v>
      </c>
      <c r="BF76" s="51" t="str">
        <f t="shared" si="11"/>
        <v>1824  VEFSNTurnusstillinger0% til 20%</v>
      </c>
      <c r="BG76" s="95" t="s">
        <v>105</v>
      </c>
      <c r="BH76" s="95" t="s">
        <v>62</v>
      </c>
      <c r="BI76" s="95" t="s">
        <v>64</v>
      </c>
      <c r="BJ76" s="96">
        <v>4</v>
      </c>
      <c r="BK76" s="96">
        <v>6</v>
      </c>
      <c r="BL76" s="96">
        <v>13</v>
      </c>
      <c r="BM76" s="96">
        <v>14</v>
      </c>
      <c r="BN76" s="96">
        <v>31</v>
      </c>
      <c r="BO76" s="96">
        <v>13</v>
      </c>
      <c r="BP76" s="53"/>
    </row>
    <row r="77" spans="1:68" x14ac:dyDescent="0.25">
      <c r="A77" s="42" t="str">
        <f t="shared" si="8"/>
        <v>1824  VEFSNTurnusstillingerover 20% til 40%</v>
      </c>
      <c r="B77" s="83" t="s">
        <v>105</v>
      </c>
      <c r="C77" s="83" t="s">
        <v>62</v>
      </c>
      <c r="D77" s="83" t="s">
        <v>60</v>
      </c>
      <c r="E77" s="84">
        <v>26</v>
      </c>
      <c r="F77" s="84">
        <v>31</v>
      </c>
      <c r="G77" s="84">
        <v>37</v>
      </c>
      <c r="H77" s="84">
        <v>21</v>
      </c>
      <c r="I77" s="84">
        <v>87</v>
      </c>
      <c r="J77" s="84">
        <v>27</v>
      </c>
      <c r="T77" s="45" t="str">
        <f t="shared" si="9"/>
        <v>1824  VEFSNTurnusstillingerover 20% til 40%</v>
      </c>
      <c r="U77" s="87" t="s">
        <v>105</v>
      </c>
      <c r="V77" s="87" t="s">
        <v>62</v>
      </c>
      <c r="W77" s="87" t="s">
        <v>60</v>
      </c>
      <c r="X77" s="88">
        <v>16</v>
      </c>
      <c r="Y77" s="88">
        <v>20</v>
      </c>
      <c r="Z77" s="88">
        <v>26</v>
      </c>
      <c r="AA77" s="88">
        <v>22</v>
      </c>
      <c r="AB77" s="88">
        <v>80</v>
      </c>
      <c r="AC77" s="88">
        <v>29</v>
      </c>
      <c r="AM77" s="48" t="str">
        <f t="shared" si="10"/>
        <v>1824  VEFSNTurnusstillingerover 20% til 40%</v>
      </c>
      <c r="AN77" s="91" t="s">
        <v>105</v>
      </c>
      <c r="AO77" s="91" t="s">
        <v>62</v>
      </c>
      <c r="AP77" s="91" t="s">
        <v>60</v>
      </c>
      <c r="AQ77" s="92">
        <v>24</v>
      </c>
      <c r="AR77" s="92">
        <v>30</v>
      </c>
      <c r="AS77" s="92">
        <v>36</v>
      </c>
      <c r="AT77" s="92">
        <v>15</v>
      </c>
      <c r="AU77" s="92">
        <v>83</v>
      </c>
      <c r="AV77" s="92">
        <v>27</v>
      </c>
      <c r="BF77" s="51" t="str">
        <f t="shared" si="11"/>
        <v>1824  VEFSNTurnusstillingerover 20% til 40%</v>
      </c>
      <c r="BG77" s="95" t="s">
        <v>105</v>
      </c>
      <c r="BH77" s="95" t="s">
        <v>62</v>
      </c>
      <c r="BI77" s="95" t="s">
        <v>60</v>
      </c>
      <c r="BJ77" s="96">
        <v>14</v>
      </c>
      <c r="BK77" s="96">
        <v>19</v>
      </c>
      <c r="BL77" s="96">
        <v>25</v>
      </c>
      <c r="BM77" s="96">
        <v>17</v>
      </c>
      <c r="BN77" s="96">
        <v>76</v>
      </c>
      <c r="BO77" s="96">
        <v>29</v>
      </c>
      <c r="BP77" s="53"/>
    </row>
    <row r="78" spans="1:68" x14ac:dyDescent="0.25">
      <c r="A78" s="42" t="str">
        <f t="shared" si="8"/>
        <v>1824  VEFSNTurnusstillingerover 40% til 50%</v>
      </c>
      <c r="B78" s="83" t="s">
        <v>105</v>
      </c>
      <c r="C78" s="83" t="s">
        <v>62</v>
      </c>
      <c r="D78" s="83" t="s">
        <v>1</v>
      </c>
      <c r="E78" s="84">
        <v>76</v>
      </c>
      <c r="F78" s="84">
        <v>72</v>
      </c>
      <c r="G78" s="84">
        <v>75</v>
      </c>
      <c r="H78" s="84">
        <v>59</v>
      </c>
      <c r="I78" s="84">
        <v>67</v>
      </c>
      <c r="J78" s="84">
        <v>77</v>
      </c>
      <c r="T78" s="45" t="str">
        <f t="shared" si="9"/>
        <v>1824  VEFSNTurnusstillingerover 40% til 50%</v>
      </c>
      <c r="U78" s="87" t="s">
        <v>105</v>
      </c>
      <c r="V78" s="87" t="s">
        <v>62</v>
      </c>
      <c r="W78" s="87" t="s">
        <v>1</v>
      </c>
      <c r="X78" s="88">
        <v>29</v>
      </c>
      <c r="Y78" s="88">
        <v>28</v>
      </c>
      <c r="Z78" s="88">
        <v>38</v>
      </c>
      <c r="AA78" s="88">
        <v>34</v>
      </c>
      <c r="AB78" s="88">
        <v>56</v>
      </c>
      <c r="AC78" s="88">
        <v>45</v>
      </c>
      <c r="AM78" s="48" t="str">
        <f t="shared" si="10"/>
        <v>1824  VEFSNTurnusstillingerover 40% til 50%</v>
      </c>
      <c r="AN78" s="91" t="s">
        <v>105</v>
      </c>
      <c r="AO78" s="91" t="s">
        <v>62</v>
      </c>
      <c r="AP78" s="91" t="s">
        <v>1</v>
      </c>
      <c r="AQ78" s="92">
        <v>76</v>
      </c>
      <c r="AR78" s="92">
        <v>71</v>
      </c>
      <c r="AS78" s="92">
        <v>73</v>
      </c>
      <c r="AT78" s="92">
        <v>58</v>
      </c>
      <c r="AU78" s="92">
        <v>63</v>
      </c>
      <c r="AV78" s="92">
        <v>74</v>
      </c>
      <c r="BF78" s="51" t="str">
        <f t="shared" si="11"/>
        <v>1824  VEFSNTurnusstillingerover 40% til 50%</v>
      </c>
      <c r="BG78" s="95" t="s">
        <v>105</v>
      </c>
      <c r="BH78" s="95" t="s">
        <v>62</v>
      </c>
      <c r="BI78" s="95" t="s">
        <v>1</v>
      </c>
      <c r="BJ78" s="96">
        <v>29</v>
      </c>
      <c r="BK78" s="96">
        <v>27</v>
      </c>
      <c r="BL78" s="96">
        <v>37</v>
      </c>
      <c r="BM78" s="96">
        <v>33</v>
      </c>
      <c r="BN78" s="96">
        <v>52</v>
      </c>
      <c r="BO78" s="96">
        <v>42</v>
      </c>
      <c r="BP78" s="53"/>
    </row>
    <row r="79" spans="1:68" x14ac:dyDescent="0.25">
      <c r="A79" s="42" t="str">
        <f t="shared" si="8"/>
        <v>1824  VEFSNTurnusstillingerover 50% til 60%</v>
      </c>
      <c r="B79" s="83" t="s">
        <v>105</v>
      </c>
      <c r="C79" s="83" t="s">
        <v>62</v>
      </c>
      <c r="D79" s="83" t="s">
        <v>2</v>
      </c>
      <c r="E79" s="84">
        <v>32</v>
      </c>
      <c r="F79" s="84">
        <v>18</v>
      </c>
      <c r="G79" s="84">
        <v>18</v>
      </c>
      <c r="H79" s="84">
        <v>17</v>
      </c>
      <c r="I79" s="84">
        <v>22</v>
      </c>
      <c r="J79" s="84">
        <v>28</v>
      </c>
      <c r="T79" s="45" t="str">
        <f t="shared" si="9"/>
        <v>1824  VEFSNTurnusstillingerover 50% til 60%</v>
      </c>
      <c r="U79" s="87" t="s">
        <v>105</v>
      </c>
      <c r="V79" s="87" t="s">
        <v>62</v>
      </c>
      <c r="W79" s="87" t="s">
        <v>2</v>
      </c>
      <c r="X79" s="88">
        <v>28</v>
      </c>
      <c r="Y79" s="88">
        <v>24</v>
      </c>
      <c r="Z79" s="88">
        <v>24</v>
      </c>
      <c r="AA79" s="88">
        <v>17</v>
      </c>
      <c r="AB79" s="88">
        <v>37</v>
      </c>
      <c r="AC79" s="88">
        <v>38</v>
      </c>
      <c r="AM79" s="48" t="str">
        <f t="shared" si="10"/>
        <v>1824  VEFSNTurnusstillingerover 50% til 60%</v>
      </c>
      <c r="AN79" s="91" t="s">
        <v>105</v>
      </c>
      <c r="AO79" s="91" t="s">
        <v>62</v>
      </c>
      <c r="AP79" s="91" t="s">
        <v>2</v>
      </c>
      <c r="AQ79" s="92">
        <v>31</v>
      </c>
      <c r="AR79" s="92">
        <v>19</v>
      </c>
      <c r="AS79" s="92">
        <v>18</v>
      </c>
      <c r="AT79" s="92">
        <v>17</v>
      </c>
      <c r="AU79" s="92">
        <v>23</v>
      </c>
      <c r="AV79" s="92">
        <v>26</v>
      </c>
      <c r="BF79" s="51" t="str">
        <f t="shared" si="11"/>
        <v>1824  VEFSNTurnusstillingerover 50% til 60%</v>
      </c>
      <c r="BG79" s="95" t="s">
        <v>105</v>
      </c>
      <c r="BH79" s="95" t="s">
        <v>62</v>
      </c>
      <c r="BI79" s="95" t="s">
        <v>2</v>
      </c>
      <c r="BJ79" s="96">
        <v>27</v>
      </c>
      <c r="BK79" s="96">
        <v>24</v>
      </c>
      <c r="BL79" s="96">
        <v>23</v>
      </c>
      <c r="BM79" s="96">
        <v>16</v>
      </c>
      <c r="BN79" s="96">
        <v>38</v>
      </c>
      <c r="BO79" s="96">
        <v>36</v>
      </c>
      <c r="BP79" s="53"/>
    </row>
    <row r="80" spans="1:68" x14ac:dyDescent="0.25">
      <c r="A80" s="42" t="str">
        <f t="shared" si="8"/>
        <v>1824  VEFSNTurnusstillingerover 60% til 70%</v>
      </c>
      <c r="B80" s="83" t="s">
        <v>105</v>
      </c>
      <c r="C80" s="83" t="s">
        <v>62</v>
      </c>
      <c r="D80" s="83" t="s">
        <v>3</v>
      </c>
      <c r="E80" s="84">
        <v>37</v>
      </c>
      <c r="F80" s="84">
        <v>36</v>
      </c>
      <c r="G80" s="84">
        <v>39</v>
      </c>
      <c r="H80" s="84">
        <v>34</v>
      </c>
      <c r="I80" s="84">
        <v>44</v>
      </c>
      <c r="J80" s="84">
        <v>54</v>
      </c>
      <c r="T80" s="45" t="str">
        <f t="shared" si="9"/>
        <v>1824  VEFSNTurnusstillingerover 60% til 70%</v>
      </c>
      <c r="U80" s="87" t="s">
        <v>105</v>
      </c>
      <c r="V80" s="87" t="s">
        <v>62</v>
      </c>
      <c r="W80" s="87" t="s">
        <v>3</v>
      </c>
      <c r="X80" s="88">
        <v>39</v>
      </c>
      <c r="Y80" s="88">
        <v>29</v>
      </c>
      <c r="Z80" s="88">
        <v>29</v>
      </c>
      <c r="AA80" s="88">
        <v>29</v>
      </c>
      <c r="AB80" s="88">
        <v>36</v>
      </c>
      <c r="AC80" s="88">
        <v>43</v>
      </c>
      <c r="AM80" s="48" t="str">
        <f t="shared" si="10"/>
        <v>1824  VEFSNTurnusstillingerover 60% til 70%</v>
      </c>
      <c r="AN80" s="91" t="s">
        <v>105</v>
      </c>
      <c r="AO80" s="91" t="s">
        <v>62</v>
      </c>
      <c r="AP80" s="91" t="s">
        <v>3</v>
      </c>
      <c r="AQ80" s="92">
        <v>37</v>
      </c>
      <c r="AR80" s="92">
        <v>36</v>
      </c>
      <c r="AS80" s="92">
        <v>39</v>
      </c>
      <c r="AT80" s="92">
        <v>35</v>
      </c>
      <c r="AU80" s="92">
        <v>44</v>
      </c>
      <c r="AV80" s="92">
        <v>52</v>
      </c>
      <c r="BF80" s="51" t="str">
        <f t="shared" si="11"/>
        <v>1824  VEFSNTurnusstillingerover 60% til 70%</v>
      </c>
      <c r="BG80" s="95" t="s">
        <v>105</v>
      </c>
      <c r="BH80" s="95" t="s">
        <v>62</v>
      </c>
      <c r="BI80" s="95" t="s">
        <v>3</v>
      </c>
      <c r="BJ80" s="96">
        <v>39</v>
      </c>
      <c r="BK80" s="96">
        <v>29</v>
      </c>
      <c r="BL80" s="96">
        <v>29</v>
      </c>
      <c r="BM80" s="96">
        <v>28</v>
      </c>
      <c r="BN80" s="96">
        <v>36</v>
      </c>
      <c r="BO80" s="96">
        <v>41</v>
      </c>
      <c r="BP80" s="53"/>
    </row>
    <row r="81" spans="1:68" x14ac:dyDescent="0.25">
      <c r="A81" s="42" t="str">
        <f t="shared" si="8"/>
        <v>1824  VEFSNTurnusstillingerover 70 til 80%</v>
      </c>
      <c r="B81" s="83" t="s">
        <v>105</v>
      </c>
      <c r="C81" s="83" t="s">
        <v>62</v>
      </c>
      <c r="D81" s="83" t="s">
        <v>4</v>
      </c>
      <c r="E81" s="84">
        <v>115</v>
      </c>
      <c r="F81" s="84">
        <v>121</v>
      </c>
      <c r="G81" s="84">
        <v>128</v>
      </c>
      <c r="H81" s="84">
        <v>95</v>
      </c>
      <c r="I81" s="84">
        <v>111</v>
      </c>
      <c r="J81" s="84">
        <v>132</v>
      </c>
      <c r="T81" s="45" t="str">
        <f t="shared" si="9"/>
        <v>1824  VEFSNTurnusstillingerover 70 til 80%</v>
      </c>
      <c r="U81" s="87" t="s">
        <v>105</v>
      </c>
      <c r="V81" s="87" t="s">
        <v>62</v>
      </c>
      <c r="W81" s="87" t="s">
        <v>4</v>
      </c>
      <c r="X81" s="88">
        <v>85</v>
      </c>
      <c r="Y81" s="88">
        <v>82</v>
      </c>
      <c r="Z81" s="88">
        <v>99</v>
      </c>
      <c r="AA81" s="88">
        <v>71</v>
      </c>
      <c r="AB81" s="88">
        <v>75</v>
      </c>
      <c r="AC81" s="88">
        <v>84</v>
      </c>
      <c r="AM81" s="48" t="str">
        <f t="shared" si="10"/>
        <v>1824  VEFSNTurnusstillingerover 70 til 80%</v>
      </c>
      <c r="AN81" s="91" t="s">
        <v>105</v>
      </c>
      <c r="AO81" s="91" t="s">
        <v>62</v>
      </c>
      <c r="AP81" s="91" t="s">
        <v>4</v>
      </c>
      <c r="AQ81" s="92">
        <v>116</v>
      </c>
      <c r="AR81" s="92">
        <v>121</v>
      </c>
      <c r="AS81" s="92">
        <v>126</v>
      </c>
      <c r="AT81" s="92">
        <v>96</v>
      </c>
      <c r="AU81" s="92">
        <v>113</v>
      </c>
      <c r="AV81" s="92">
        <v>132</v>
      </c>
      <c r="BF81" s="51" t="str">
        <f t="shared" si="11"/>
        <v>1824  VEFSNTurnusstillingerover 70 til 80%</v>
      </c>
      <c r="BG81" s="95" t="s">
        <v>105</v>
      </c>
      <c r="BH81" s="95" t="s">
        <v>62</v>
      </c>
      <c r="BI81" s="95" t="s">
        <v>4</v>
      </c>
      <c r="BJ81" s="96">
        <v>86</v>
      </c>
      <c r="BK81" s="96">
        <v>81</v>
      </c>
      <c r="BL81" s="96">
        <v>98</v>
      </c>
      <c r="BM81" s="96">
        <v>72</v>
      </c>
      <c r="BN81" s="96">
        <v>77</v>
      </c>
      <c r="BO81" s="96">
        <v>84</v>
      </c>
      <c r="BP81" s="53"/>
    </row>
    <row r="82" spans="1:68" x14ac:dyDescent="0.25">
      <c r="A82" s="42" t="str">
        <f t="shared" si="8"/>
        <v>1824  VEFSNTurnusstillingerover 80% under 100%</v>
      </c>
      <c r="B82" s="83" t="s">
        <v>105</v>
      </c>
      <c r="C82" s="83" t="s">
        <v>62</v>
      </c>
      <c r="D82" s="83" t="s">
        <v>5</v>
      </c>
      <c r="E82" s="84">
        <v>43</v>
      </c>
      <c r="F82" s="84">
        <v>35</v>
      </c>
      <c r="G82" s="84">
        <v>31</v>
      </c>
      <c r="H82" s="84">
        <v>23</v>
      </c>
      <c r="I82" s="84">
        <v>38</v>
      </c>
      <c r="J82" s="84">
        <v>45</v>
      </c>
      <c r="T82" s="45" t="str">
        <f t="shared" si="9"/>
        <v>1824  VEFSNTurnusstillingerover 80% under 100%</v>
      </c>
      <c r="U82" s="87" t="s">
        <v>105</v>
      </c>
      <c r="V82" s="87" t="s">
        <v>62</v>
      </c>
      <c r="W82" s="87" t="s">
        <v>5</v>
      </c>
      <c r="X82" s="88">
        <v>117</v>
      </c>
      <c r="Y82" s="88">
        <v>111</v>
      </c>
      <c r="Z82" s="88">
        <v>110</v>
      </c>
      <c r="AA82" s="88">
        <v>78</v>
      </c>
      <c r="AB82" s="88">
        <v>86</v>
      </c>
      <c r="AC82" s="88">
        <v>121</v>
      </c>
      <c r="AM82" s="48" t="str">
        <f t="shared" si="10"/>
        <v>1824  VEFSNTurnusstillingerover 80% under 100%</v>
      </c>
      <c r="AN82" s="91" t="s">
        <v>105</v>
      </c>
      <c r="AO82" s="91" t="s">
        <v>62</v>
      </c>
      <c r="AP82" s="91" t="s">
        <v>5</v>
      </c>
      <c r="AQ82" s="92">
        <v>43</v>
      </c>
      <c r="AR82" s="92">
        <v>36</v>
      </c>
      <c r="AS82" s="92">
        <v>32</v>
      </c>
      <c r="AT82" s="92">
        <v>25</v>
      </c>
      <c r="AU82" s="92">
        <v>42</v>
      </c>
      <c r="AV82" s="92">
        <v>48</v>
      </c>
      <c r="BF82" s="51" t="str">
        <f t="shared" si="11"/>
        <v>1824  VEFSNTurnusstillingerover 80% under 100%</v>
      </c>
      <c r="BG82" s="95" t="s">
        <v>105</v>
      </c>
      <c r="BH82" s="95" t="s">
        <v>62</v>
      </c>
      <c r="BI82" s="95" t="s">
        <v>5</v>
      </c>
      <c r="BJ82" s="96">
        <v>117</v>
      </c>
      <c r="BK82" s="96">
        <v>112</v>
      </c>
      <c r="BL82" s="96">
        <v>110</v>
      </c>
      <c r="BM82" s="96">
        <v>78</v>
      </c>
      <c r="BN82" s="96">
        <v>90</v>
      </c>
      <c r="BO82" s="96">
        <v>124</v>
      </c>
      <c r="BP82" s="53"/>
    </row>
    <row r="83" spans="1:68" x14ac:dyDescent="0.25">
      <c r="A83" s="42" t="str">
        <f t="shared" si="8"/>
        <v>1824  VEFSNTurnusstillinger100% eller mer</v>
      </c>
      <c r="B83" s="83" t="s">
        <v>105</v>
      </c>
      <c r="C83" s="83" t="s">
        <v>62</v>
      </c>
      <c r="D83" s="83" t="s">
        <v>6</v>
      </c>
      <c r="E83" s="84">
        <v>85</v>
      </c>
      <c r="F83" s="84">
        <v>94</v>
      </c>
      <c r="G83" s="84">
        <v>99</v>
      </c>
      <c r="H83" s="84">
        <v>75</v>
      </c>
      <c r="I83" s="84">
        <v>94</v>
      </c>
      <c r="J83" s="84">
        <v>108</v>
      </c>
      <c r="T83" s="45" t="str">
        <f t="shared" si="9"/>
        <v>1824  VEFSNTurnusstillinger100% eller mer</v>
      </c>
      <c r="U83" s="87" t="s">
        <v>105</v>
      </c>
      <c r="V83" s="87" t="s">
        <v>62</v>
      </c>
      <c r="W83" s="87" t="s">
        <v>6</v>
      </c>
      <c r="X83" s="88">
        <v>110</v>
      </c>
      <c r="Y83" s="88">
        <v>123</v>
      </c>
      <c r="Z83" s="88">
        <v>110</v>
      </c>
      <c r="AA83" s="88">
        <v>80</v>
      </c>
      <c r="AB83" s="88">
        <v>106</v>
      </c>
      <c r="AC83" s="88">
        <v>127</v>
      </c>
      <c r="AM83" s="48" t="str">
        <f t="shared" si="10"/>
        <v>1824  VEFSNTurnusstillinger100% eller mer</v>
      </c>
      <c r="AN83" s="91" t="s">
        <v>105</v>
      </c>
      <c r="AO83" s="91" t="s">
        <v>62</v>
      </c>
      <c r="AP83" s="91" t="s">
        <v>6</v>
      </c>
      <c r="AQ83" s="92">
        <v>91</v>
      </c>
      <c r="AR83" s="92">
        <v>99</v>
      </c>
      <c r="AS83" s="92">
        <v>106</v>
      </c>
      <c r="AT83" s="92">
        <v>84</v>
      </c>
      <c r="AU83" s="92">
        <v>101</v>
      </c>
      <c r="AV83" s="92">
        <v>113</v>
      </c>
      <c r="BF83" s="51" t="str">
        <f t="shared" si="11"/>
        <v>1824  VEFSNTurnusstillinger100% eller mer</v>
      </c>
      <c r="BG83" s="95" t="s">
        <v>105</v>
      </c>
      <c r="BH83" s="95" t="s">
        <v>62</v>
      </c>
      <c r="BI83" s="95" t="s">
        <v>6</v>
      </c>
      <c r="BJ83" s="96">
        <v>116</v>
      </c>
      <c r="BK83" s="96">
        <v>129</v>
      </c>
      <c r="BL83" s="96">
        <v>117</v>
      </c>
      <c r="BM83" s="96">
        <v>93</v>
      </c>
      <c r="BN83" s="96">
        <v>113</v>
      </c>
      <c r="BO83" s="96">
        <v>132</v>
      </c>
      <c r="BP83" s="53"/>
    </row>
    <row r="84" spans="1:68" x14ac:dyDescent="0.25">
      <c r="A84" s="42" t="str">
        <f t="shared" si="8"/>
        <v>1832  HEMNESAlle stillinger0% til 20%</v>
      </c>
      <c r="B84" s="83" t="s">
        <v>106</v>
      </c>
      <c r="C84" s="83" t="s">
        <v>31</v>
      </c>
      <c r="D84" s="83" t="s">
        <v>64</v>
      </c>
      <c r="E84" s="84">
        <v>29</v>
      </c>
      <c r="F84" s="84">
        <v>38</v>
      </c>
      <c r="G84" s="84">
        <v>36</v>
      </c>
      <c r="H84" s="84">
        <v>43</v>
      </c>
      <c r="I84" s="84">
        <v>45</v>
      </c>
      <c r="J84" s="84">
        <v>46</v>
      </c>
      <c r="T84" s="45" t="str">
        <f t="shared" si="9"/>
        <v>1832  HEMNESAlle stillinger0% til 20%</v>
      </c>
      <c r="U84" s="87" t="s">
        <v>106</v>
      </c>
      <c r="V84" s="87" t="s">
        <v>31</v>
      </c>
      <c r="W84" s="87" t="s">
        <v>64</v>
      </c>
      <c r="X84" s="88">
        <v>26</v>
      </c>
      <c r="Y84" s="88">
        <v>27</v>
      </c>
      <c r="Z84" s="88">
        <v>26</v>
      </c>
      <c r="AA84" s="88">
        <v>28</v>
      </c>
      <c r="AB84" s="88">
        <v>36</v>
      </c>
      <c r="AC84" s="88">
        <v>36</v>
      </c>
      <c r="AM84" s="48" t="str">
        <f t="shared" si="10"/>
        <v>1832  HEMNESAlle stillinger0% til 20%</v>
      </c>
      <c r="AN84" s="91" t="s">
        <v>106</v>
      </c>
      <c r="AO84" s="91" t="s">
        <v>31</v>
      </c>
      <c r="AP84" s="91" t="s">
        <v>64</v>
      </c>
      <c r="AQ84" s="92">
        <v>18</v>
      </c>
      <c r="AR84" s="92">
        <v>24</v>
      </c>
      <c r="AS84" s="92">
        <v>19</v>
      </c>
      <c r="AT84" s="92">
        <v>23</v>
      </c>
      <c r="AU84" s="92">
        <v>23</v>
      </c>
      <c r="AV84" s="92">
        <v>30</v>
      </c>
      <c r="BF84" s="51" t="str">
        <f t="shared" si="11"/>
        <v>1832  HEMNESAlle stillinger0% til 20%</v>
      </c>
      <c r="BG84" s="95" t="s">
        <v>106</v>
      </c>
      <c r="BH84" s="95" t="s">
        <v>31</v>
      </c>
      <c r="BI84" s="95" t="s">
        <v>64</v>
      </c>
      <c r="BJ84" s="96">
        <v>15</v>
      </c>
      <c r="BK84" s="96">
        <v>13</v>
      </c>
      <c r="BL84" s="96">
        <v>10</v>
      </c>
      <c r="BM84" s="96">
        <v>9</v>
      </c>
      <c r="BN84" s="96">
        <v>15</v>
      </c>
      <c r="BO84" s="96">
        <v>21</v>
      </c>
      <c r="BP84" s="53"/>
    </row>
    <row r="85" spans="1:68" x14ac:dyDescent="0.25">
      <c r="A85" s="42" t="str">
        <f t="shared" si="8"/>
        <v>1832  HEMNESAlle stillingerover 20% til 40%</v>
      </c>
      <c r="B85" s="83" t="s">
        <v>106</v>
      </c>
      <c r="C85" s="83" t="s">
        <v>31</v>
      </c>
      <c r="D85" s="83" t="s">
        <v>60</v>
      </c>
      <c r="E85" s="84">
        <v>29</v>
      </c>
      <c r="F85" s="84">
        <v>31</v>
      </c>
      <c r="G85" s="84">
        <v>27</v>
      </c>
      <c r="H85" s="84">
        <v>33</v>
      </c>
      <c r="I85" s="84">
        <v>32</v>
      </c>
      <c r="J85" s="84">
        <v>33</v>
      </c>
      <c r="T85" s="45" t="str">
        <f t="shared" si="9"/>
        <v>1832  HEMNESAlle stillingerover 20% til 40%</v>
      </c>
      <c r="U85" s="87" t="s">
        <v>106</v>
      </c>
      <c r="V85" s="87" t="s">
        <v>31</v>
      </c>
      <c r="W85" s="87" t="s">
        <v>60</v>
      </c>
      <c r="X85" s="88">
        <v>26</v>
      </c>
      <c r="Y85" s="88">
        <v>28</v>
      </c>
      <c r="Z85" s="88">
        <v>25</v>
      </c>
      <c r="AA85" s="88">
        <v>32</v>
      </c>
      <c r="AB85" s="88">
        <v>31</v>
      </c>
      <c r="AC85" s="88">
        <v>27</v>
      </c>
      <c r="AM85" s="48" t="str">
        <f t="shared" si="10"/>
        <v>1832  HEMNESAlle stillingerover 20% til 40%</v>
      </c>
      <c r="AN85" s="91" t="s">
        <v>106</v>
      </c>
      <c r="AO85" s="91" t="s">
        <v>31</v>
      </c>
      <c r="AP85" s="91" t="s">
        <v>60</v>
      </c>
      <c r="AQ85" s="92">
        <v>24</v>
      </c>
      <c r="AR85" s="92">
        <v>27</v>
      </c>
      <c r="AS85" s="92">
        <v>21</v>
      </c>
      <c r="AT85" s="92">
        <v>28</v>
      </c>
      <c r="AU85" s="92">
        <v>22</v>
      </c>
      <c r="AV85" s="92">
        <v>25</v>
      </c>
      <c r="BF85" s="51" t="str">
        <f t="shared" si="11"/>
        <v>1832  HEMNESAlle stillingerover 20% til 40%</v>
      </c>
      <c r="BG85" s="95" t="s">
        <v>106</v>
      </c>
      <c r="BH85" s="95" t="s">
        <v>31</v>
      </c>
      <c r="BI85" s="95" t="s">
        <v>60</v>
      </c>
      <c r="BJ85" s="96">
        <v>21</v>
      </c>
      <c r="BK85" s="96">
        <v>24</v>
      </c>
      <c r="BL85" s="96">
        <v>18</v>
      </c>
      <c r="BM85" s="96">
        <v>25</v>
      </c>
      <c r="BN85" s="96">
        <v>20</v>
      </c>
      <c r="BO85" s="96">
        <v>18</v>
      </c>
      <c r="BP85" s="53"/>
    </row>
    <row r="86" spans="1:68" x14ac:dyDescent="0.25">
      <c r="A86" s="42" t="str">
        <f t="shared" si="8"/>
        <v>1832  HEMNESAlle stillingerover 40% til 50%</v>
      </c>
      <c r="B86" s="83" t="s">
        <v>106</v>
      </c>
      <c r="C86" s="83" t="s">
        <v>31</v>
      </c>
      <c r="D86" s="83" t="s">
        <v>1</v>
      </c>
      <c r="E86" s="84">
        <v>29</v>
      </c>
      <c r="F86" s="84">
        <v>29</v>
      </c>
      <c r="G86" s="84">
        <v>36</v>
      </c>
      <c r="H86" s="84">
        <v>40</v>
      </c>
      <c r="I86" s="84">
        <v>40</v>
      </c>
      <c r="J86" s="84">
        <v>37</v>
      </c>
      <c r="T86" s="45" t="str">
        <f t="shared" si="9"/>
        <v>1832  HEMNESAlle stillingerover 40% til 50%</v>
      </c>
      <c r="U86" s="87" t="s">
        <v>106</v>
      </c>
      <c r="V86" s="87" t="s">
        <v>31</v>
      </c>
      <c r="W86" s="87" t="s">
        <v>1</v>
      </c>
      <c r="X86" s="88">
        <v>21</v>
      </c>
      <c r="Y86" s="88">
        <v>24</v>
      </c>
      <c r="Z86" s="88">
        <v>34</v>
      </c>
      <c r="AA86" s="88">
        <v>32</v>
      </c>
      <c r="AB86" s="88">
        <v>33</v>
      </c>
      <c r="AC86" s="88">
        <v>33</v>
      </c>
      <c r="AM86" s="48" t="str">
        <f t="shared" si="10"/>
        <v>1832  HEMNESAlle stillingerover 40% til 50%</v>
      </c>
      <c r="AN86" s="91" t="s">
        <v>106</v>
      </c>
      <c r="AO86" s="91" t="s">
        <v>31</v>
      </c>
      <c r="AP86" s="91" t="s">
        <v>1</v>
      </c>
      <c r="AQ86" s="92">
        <v>26</v>
      </c>
      <c r="AR86" s="92">
        <v>29</v>
      </c>
      <c r="AS86" s="92">
        <v>35</v>
      </c>
      <c r="AT86" s="92">
        <v>36</v>
      </c>
      <c r="AU86" s="92">
        <v>38</v>
      </c>
      <c r="AV86" s="92">
        <v>36</v>
      </c>
      <c r="BF86" s="51" t="str">
        <f t="shared" si="11"/>
        <v>1832  HEMNESAlle stillingerover 40% til 50%</v>
      </c>
      <c r="BG86" s="95" t="s">
        <v>106</v>
      </c>
      <c r="BH86" s="95" t="s">
        <v>31</v>
      </c>
      <c r="BI86" s="95" t="s">
        <v>1</v>
      </c>
      <c r="BJ86" s="96">
        <v>19</v>
      </c>
      <c r="BK86" s="96">
        <v>24</v>
      </c>
      <c r="BL86" s="96">
        <v>32</v>
      </c>
      <c r="BM86" s="96">
        <v>29</v>
      </c>
      <c r="BN86" s="96">
        <v>32</v>
      </c>
      <c r="BO86" s="96">
        <v>32</v>
      </c>
      <c r="BP86" s="53"/>
    </row>
    <row r="87" spans="1:68" x14ac:dyDescent="0.25">
      <c r="A87" s="42" t="str">
        <f t="shared" si="8"/>
        <v>1832  HEMNESAlle stillingerover 50% til 60%</v>
      </c>
      <c r="B87" s="83" t="s">
        <v>106</v>
      </c>
      <c r="C87" s="83" t="s">
        <v>31</v>
      </c>
      <c r="D87" s="83" t="s">
        <v>2</v>
      </c>
      <c r="E87" s="84">
        <v>16</v>
      </c>
      <c r="F87" s="84">
        <v>14</v>
      </c>
      <c r="G87" s="84">
        <v>14</v>
      </c>
      <c r="H87" s="84">
        <v>20</v>
      </c>
      <c r="I87" s="84">
        <v>18</v>
      </c>
      <c r="J87" s="84">
        <v>28</v>
      </c>
      <c r="T87" s="45" t="str">
        <f t="shared" si="9"/>
        <v>1832  HEMNESAlle stillingerover 50% til 60%</v>
      </c>
      <c r="U87" s="87" t="s">
        <v>106</v>
      </c>
      <c r="V87" s="87" t="s">
        <v>31</v>
      </c>
      <c r="W87" s="87" t="s">
        <v>2</v>
      </c>
      <c r="X87" s="88">
        <v>7</v>
      </c>
      <c r="Y87" s="88">
        <v>12</v>
      </c>
      <c r="Z87" s="88">
        <v>6</v>
      </c>
      <c r="AA87" s="88">
        <v>12</v>
      </c>
      <c r="AB87" s="88">
        <v>10</v>
      </c>
      <c r="AC87" s="88">
        <v>22</v>
      </c>
      <c r="AM87" s="48" t="str">
        <f t="shared" si="10"/>
        <v>1832  HEMNESAlle stillingerover 50% til 60%</v>
      </c>
      <c r="AN87" s="91" t="s">
        <v>106</v>
      </c>
      <c r="AO87" s="91" t="s">
        <v>31</v>
      </c>
      <c r="AP87" s="91" t="s">
        <v>2</v>
      </c>
      <c r="AQ87" s="92">
        <v>15</v>
      </c>
      <c r="AR87" s="92">
        <v>13</v>
      </c>
      <c r="AS87" s="92">
        <v>14</v>
      </c>
      <c r="AT87" s="92">
        <v>20</v>
      </c>
      <c r="AU87" s="92">
        <v>21</v>
      </c>
      <c r="AV87" s="92">
        <v>27</v>
      </c>
      <c r="BF87" s="51" t="str">
        <f t="shared" si="11"/>
        <v>1832  HEMNESAlle stillingerover 50% til 60%</v>
      </c>
      <c r="BG87" s="95" t="s">
        <v>106</v>
      </c>
      <c r="BH87" s="95" t="s">
        <v>31</v>
      </c>
      <c r="BI87" s="95" t="s">
        <v>2</v>
      </c>
      <c r="BJ87" s="96">
        <v>7</v>
      </c>
      <c r="BK87" s="96">
        <v>12</v>
      </c>
      <c r="BL87" s="96">
        <v>8</v>
      </c>
      <c r="BM87" s="96">
        <v>13</v>
      </c>
      <c r="BN87" s="96">
        <v>14</v>
      </c>
      <c r="BO87" s="96">
        <v>20</v>
      </c>
      <c r="BP87" s="53"/>
    </row>
    <row r="88" spans="1:68" x14ac:dyDescent="0.25">
      <c r="A88" s="42" t="str">
        <f t="shared" si="8"/>
        <v>1832  HEMNESAlle stillingerover 60% til 70%</v>
      </c>
      <c r="B88" s="83" t="s">
        <v>106</v>
      </c>
      <c r="C88" s="83" t="s">
        <v>31</v>
      </c>
      <c r="D88" s="83" t="s">
        <v>3</v>
      </c>
      <c r="E88" s="84">
        <v>30</v>
      </c>
      <c r="F88" s="84">
        <v>25</v>
      </c>
      <c r="G88" s="84">
        <v>26</v>
      </c>
      <c r="H88" s="84">
        <v>26</v>
      </c>
      <c r="I88" s="84">
        <v>27</v>
      </c>
      <c r="J88" s="84">
        <v>21</v>
      </c>
      <c r="T88" s="45" t="str">
        <f t="shared" si="9"/>
        <v>1832  HEMNESAlle stillingerover 60% til 70%</v>
      </c>
      <c r="U88" s="87" t="s">
        <v>106</v>
      </c>
      <c r="V88" s="87" t="s">
        <v>31</v>
      </c>
      <c r="W88" s="87" t="s">
        <v>3</v>
      </c>
      <c r="X88" s="88">
        <v>21</v>
      </c>
      <c r="Y88" s="88">
        <v>19</v>
      </c>
      <c r="Z88" s="88">
        <v>21</v>
      </c>
      <c r="AA88" s="88">
        <v>28</v>
      </c>
      <c r="AB88" s="88">
        <v>23</v>
      </c>
      <c r="AC88" s="88">
        <v>24</v>
      </c>
      <c r="AM88" s="48" t="str">
        <f t="shared" si="10"/>
        <v>1832  HEMNESAlle stillingerover 60% til 70%</v>
      </c>
      <c r="AN88" s="91" t="s">
        <v>106</v>
      </c>
      <c r="AO88" s="91" t="s">
        <v>31</v>
      </c>
      <c r="AP88" s="91" t="s">
        <v>3</v>
      </c>
      <c r="AQ88" s="92">
        <v>30</v>
      </c>
      <c r="AR88" s="92">
        <v>26</v>
      </c>
      <c r="AS88" s="92">
        <v>27</v>
      </c>
      <c r="AT88" s="92">
        <v>28</v>
      </c>
      <c r="AU88" s="92">
        <v>30</v>
      </c>
      <c r="AV88" s="92">
        <v>22</v>
      </c>
      <c r="BF88" s="51" t="str">
        <f t="shared" si="11"/>
        <v>1832  HEMNESAlle stillingerover 60% til 70%</v>
      </c>
      <c r="BG88" s="95" t="s">
        <v>106</v>
      </c>
      <c r="BH88" s="95" t="s">
        <v>31</v>
      </c>
      <c r="BI88" s="95" t="s">
        <v>3</v>
      </c>
      <c r="BJ88" s="96">
        <v>21</v>
      </c>
      <c r="BK88" s="96">
        <v>20</v>
      </c>
      <c r="BL88" s="96">
        <v>21</v>
      </c>
      <c r="BM88" s="96">
        <v>30</v>
      </c>
      <c r="BN88" s="96">
        <v>24</v>
      </c>
      <c r="BO88" s="96">
        <v>26</v>
      </c>
      <c r="BP88" s="53"/>
    </row>
    <row r="89" spans="1:68" x14ac:dyDescent="0.25">
      <c r="A89" s="42" t="str">
        <f t="shared" si="8"/>
        <v>1832  HEMNESAlle stillingerover 70 til 80%</v>
      </c>
      <c r="B89" s="83" t="s">
        <v>106</v>
      </c>
      <c r="C89" s="83" t="s">
        <v>31</v>
      </c>
      <c r="D89" s="83" t="s">
        <v>4</v>
      </c>
      <c r="E89" s="84">
        <v>53</v>
      </c>
      <c r="F89" s="84">
        <v>37</v>
      </c>
      <c r="G89" s="84">
        <v>32</v>
      </c>
      <c r="H89" s="84">
        <v>34</v>
      </c>
      <c r="I89" s="84">
        <v>36</v>
      </c>
      <c r="J89" s="84">
        <v>37</v>
      </c>
      <c r="T89" s="45" t="str">
        <f t="shared" si="9"/>
        <v>1832  HEMNESAlle stillingerover 70 til 80%</v>
      </c>
      <c r="U89" s="87" t="s">
        <v>106</v>
      </c>
      <c r="V89" s="87" t="s">
        <v>31</v>
      </c>
      <c r="W89" s="87" t="s">
        <v>4</v>
      </c>
      <c r="X89" s="88">
        <v>50</v>
      </c>
      <c r="Y89" s="88">
        <v>37</v>
      </c>
      <c r="Z89" s="88">
        <v>32</v>
      </c>
      <c r="AA89" s="88">
        <v>36</v>
      </c>
      <c r="AB89" s="88">
        <v>37</v>
      </c>
      <c r="AC89" s="88">
        <v>33</v>
      </c>
      <c r="AM89" s="48" t="str">
        <f t="shared" si="10"/>
        <v>1832  HEMNESAlle stillingerover 70 til 80%</v>
      </c>
      <c r="AN89" s="91" t="s">
        <v>106</v>
      </c>
      <c r="AO89" s="91" t="s">
        <v>31</v>
      </c>
      <c r="AP89" s="91" t="s">
        <v>4</v>
      </c>
      <c r="AQ89" s="92">
        <v>56</v>
      </c>
      <c r="AR89" s="92">
        <v>40</v>
      </c>
      <c r="AS89" s="92">
        <v>36</v>
      </c>
      <c r="AT89" s="92">
        <v>40</v>
      </c>
      <c r="AU89" s="92">
        <v>41</v>
      </c>
      <c r="AV89" s="92">
        <v>42</v>
      </c>
      <c r="BF89" s="51" t="str">
        <f t="shared" si="11"/>
        <v>1832  HEMNESAlle stillingerover 70 til 80%</v>
      </c>
      <c r="BG89" s="95" t="s">
        <v>106</v>
      </c>
      <c r="BH89" s="95" t="s">
        <v>31</v>
      </c>
      <c r="BI89" s="95" t="s">
        <v>4</v>
      </c>
      <c r="BJ89" s="96">
        <v>50</v>
      </c>
      <c r="BK89" s="96">
        <v>38</v>
      </c>
      <c r="BL89" s="96">
        <v>35</v>
      </c>
      <c r="BM89" s="96">
        <v>40</v>
      </c>
      <c r="BN89" s="96">
        <v>40</v>
      </c>
      <c r="BO89" s="96">
        <v>38</v>
      </c>
      <c r="BP89" s="53"/>
    </row>
    <row r="90" spans="1:68" x14ac:dyDescent="0.25">
      <c r="A90" s="42" t="str">
        <f t="shared" si="8"/>
        <v>1832  HEMNESAlle stillingerover 80% under 100%</v>
      </c>
      <c r="B90" s="83" t="s">
        <v>106</v>
      </c>
      <c r="C90" s="83" t="s">
        <v>31</v>
      </c>
      <c r="D90" s="83" t="s">
        <v>5</v>
      </c>
      <c r="E90" s="84">
        <v>27</v>
      </c>
      <c r="F90" s="84">
        <v>32</v>
      </c>
      <c r="G90" s="84">
        <v>27</v>
      </c>
      <c r="H90" s="84">
        <v>30</v>
      </c>
      <c r="I90" s="84">
        <v>26</v>
      </c>
      <c r="J90" s="84">
        <v>38</v>
      </c>
      <c r="T90" s="45" t="str">
        <f t="shared" si="9"/>
        <v>1832  HEMNESAlle stillingerover 80% under 100%</v>
      </c>
      <c r="U90" s="87" t="s">
        <v>106</v>
      </c>
      <c r="V90" s="87" t="s">
        <v>31</v>
      </c>
      <c r="W90" s="87" t="s">
        <v>5</v>
      </c>
      <c r="X90" s="88">
        <v>57</v>
      </c>
      <c r="Y90" s="88">
        <v>53</v>
      </c>
      <c r="Z90" s="88">
        <v>47</v>
      </c>
      <c r="AA90" s="88">
        <v>55</v>
      </c>
      <c r="AB90" s="88">
        <v>48</v>
      </c>
      <c r="AC90" s="88">
        <v>57</v>
      </c>
      <c r="AM90" s="48" t="str">
        <f t="shared" si="10"/>
        <v>1832  HEMNESAlle stillingerover 80% under 100%</v>
      </c>
      <c r="AN90" s="91" t="s">
        <v>106</v>
      </c>
      <c r="AO90" s="91" t="s">
        <v>31</v>
      </c>
      <c r="AP90" s="91" t="s">
        <v>5</v>
      </c>
      <c r="AQ90" s="92">
        <v>35</v>
      </c>
      <c r="AR90" s="92">
        <v>39</v>
      </c>
      <c r="AS90" s="92">
        <v>33</v>
      </c>
      <c r="AT90" s="92">
        <v>38</v>
      </c>
      <c r="AU90" s="92">
        <v>35</v>
      </c>
      <c r="AV90" s="92">
        <v>43</v>
      </c>
      <c r="BF90" s="51" t="str">
        <f t="shared" si="11"/>
        <v>1832  HEMNESAlle stillingerover 80% under 100%</v>
      </c>
      <c r="BG90" s="95" t="s">
        <v>106</v>
      </c>
      <c r="BH90" s="95" t="s">
        <v>31</v>
      </c>
      <c r="BI90" s="95" t="s">
        <v>5</v>
      </c>
      <c r="BJ90" s="96">
        <v>65</v>
      </c>
      <c r="BK90" s="96">
        <v>61</v>
      </c>
      <c r="BL90" s="96">
        <v>54</v>
      </c>
      <c r="BM90" s="96">
        <v>63</v>
      </c>
      <c r="BN90" s="96">
        <v>58</v>
      </c>
      <c r="BO90" s="96">
        <v>62</v>
      </c>
      <c r="BP90" s="53"/>
    </row>
    <row r="91" spans="1:68" x14ac:dyDescent="0.25">
      <c r="A91" s="42" t="str">
        <f t="shared" si="8"/>
        <v>1832  HEMNESAlle stillinger100% eller mer</v>
      </c>
      <c r="B91" s="83" t="s">
        <v>106</v>
      </c>
      <c r="C91" s="83" t="s">
        <v>31</v>
      </c>
      <c r="D91" s="83" t="s">
        <v>6</v>
      </c>
      <c r="E91" s="84">
        <v>57</v>
      </c>
      <c r="F91" s="84">
        <v>63</v>
      </c>
      <c r="G91" s="84">
        <v>63</v>
      </c>
      <c r="H91" s="84">
        <v>63</v>
      </c>
      <c r="I91" s="84">
        <v>73</v>
      </c>
      <c r="J91" s="84">
        <v>80</v>
      </c>
      <c r="T91" s="45" t="str">
        <f t="shared" si="9"/>
        <v>1832  HEMNESAlle stillinger100% eller mer</v>
      </c>
      <c r="U91" s="87" t="s">
        <v>106</v>
      </c>
      <c r="V91" s="87" t="s">
        <v>31</v>
      </c>
      <c r="W91" s="87" t="s">
        <v>6</v>
      </c>
      <c r="X91" s="88">
        <v>62</v>
      </c>
      <c r="Y91" s="88">
        <v>69</v>
      </c>
      <c r="Z91" s="88">
        <v>70</v>
      </c>
      <c r="AA91" s="88">
        <v>66</v>
      </c>
      <c r="AB91" s="88">
        <v>79</v>
      </c>
      <c r="AC91" s="88">
        <v>88</v>
      </c>
      <c r="AM91" s="48" t="str">
        <f t="shared" si="10"/>
        <v>1832  HEMNESAlle stillinger100% eller mer</v>
      </c>
      <c r="AN91" s="91" t="s">
        <v>106</v>
      </c>
      <c r="AO91" s="91" t="s">
        <v>31</v>
      </c>
      <c r="AP91" s="91" t="s">
        <v>6</v>
      </c>
      <c r="AQ91" s="92">
        <v>66</v>
      </c>
      <c r="AR91" s="92">
        <v>71</v>
      </c>
      <c r="AS91" s="92">
        <v>76</v>
      </c>
      <c r="AT91" s="92">
        <v>76</v>
      </c>
      <c r="AU91" s="92">
        <v>87</v>
      </c>
      <c r="AV91" s="92">
        <v>95</v>
      </c>
      <c r="BF91" s="51" t="str">
        <f t="shared" si="11"/>
        <v>1832  HEMNESAlle stillinger100% eller mer</v>
      </c>
      <c r="BG91" s="95" t="s">
        <v>106</v>
      </c>
      <c r="BH91" s="95" t="s">
        <v>31</v>
      </c>
      <c r="BI91" s="95" t="s">
        <v>6</v>
      </c>
      <c r="BJ91" s="96">
        <v>72</v>
      </c>
      <c r="BK91" s="96">
        <v>77</v>
      </c>
      <c r="BL91" s="96">
        <v>83</v>
      </c>
      <c r="BM91" s="96">
        <v>80</v>
      </c>
      <c r="BN91" s="96">
        <v>94</v>
      </c>
      <c r="BO91" s="96">
        <v>103</v>
      </c>
      <c r="BP91" s="53"/>
    </row>
    <row r="92" spans="1:68" x14ac:dyDescent="0.25">
      <c r="A92" s="42" t="str">
        <f t="shared" si="8"/>
        <v>1832  HEMNESTurnusstillinger0% til 20%</v>
      </c>
      <c r="B92" s="83" t="s">
        <v>106</v>
      </c>
      <c r="C92" s="83" t="s">
        <v>62</v>
      </c>
      <c r="D92" s="83" t="s">
        <v>64</v>
      </c>
      <c r="E92" s="84">
        <v>11</v>
      </c>
      <c r="F92" s="84">
        <v>19</v>
      </c>
      <c r="G92" s="84">
        <v>17</v>
      </c>
      <c r="H92" s="84">
        <v>22</v>
      </c>
      <c r="I92" s="84">
        <v>22</v>
      </c>
      <c r="J92" s="84">
        <v>29</v>
      </c>
      <c r="T92" s="45" t="str">
        <f t="shared" si="9"/>
        <v>1832  HEMNESTurnusstillinger0% til 20%</v>
      </c>
      <c r="U92" s="87" t="s">
        <v>106</v>
      </c>
      <c r="V92" s="87" t="s">
        <v>62</v>
      </c>
      <c r="W92" s="87" t="s">
        <v>64</v>
      </c>
      <c r="X92" s="88">
        <v>8</v>
      </c>
      <c r="Y92" s="88">
        <v>11</v>
      </c>
      <c r="Z92" s="88">
        <v>8</v>
      </c>
      <c r="AA92" s="88">
        <v>8</v>
      </c>
      <c r="AB92" s="88">
        <v>14</v>
      </c>
      <c r="AC92" s="88">
        <v>19</v>
      </c>
      <c r="AM92" s="48" t="str">
        <f t="shared" si="10"/>
        <v>1832  HEMNESTurnusstillinger0% til 20%</v>
      </c>
      <c r="AN92" s="91" t="s">
        <v>106</v>
      </c>
      <c r="AO92" s="91" t="s">
        <v>62</v>
      </c>
      <c r="AP92" s="91" t="s">
        <v>64</v>
      </c>
      <c r="AQ92" s="92">
        <v>11</v>
      </c>
      <c r="AR92" s="92">
        <v>18</v>
      </c>
      <c r="AS92" s="92">
        <v>16</v>
      </c>
      <c r="AT92" s="92">
        <v>19</v>
      </c>
      <c r="AU92" s="92">
        <v>19</v>
      </c>
      <c r="AV92" s="92">
        <v>26</v>
      </c>
      <c r="BF92" s="51" t="str">
        <f t="shared" si="11"/>
        <v>1832  HEMNESTurnusstillinger0% til 20%</v>
      </c>
      <c r="BG92" s="95" t="s">
        <v>106</v>
      </c>
      <c r="BH92" s="95" t="s">
        <v>62</v>
      </c>
      <c r="BI92" s="95" t="s">
        <v>64</v>
      </c>
      <c r="BJ92" s="96">
        <v>8</v>
      </c>
      <c r="BK92" s="96">
        <v>10</v>
      </c>
      <c r="BL92" s="96">
        <v>7</v>
      </c>
      <c r="BM92" s="96">
        <v>6</v>
      </c>
      <c r="BN92" s="96">
        <v>12</v>
      </c>
      <c r="BO92" s="96">
        <v>17</v>
      </c>
      <c r="BP92" s="53"/>
    </row>
    <row r="93" spans="1:68" x14ac:dyDescent="0.25">
      <c r="A93" s="42" t="str">
        <f t="shared" si="8"/>
        <v>1832  HEMNESTurnusstillingerover 20% til 40%</v>
      </c>
      <c r="B93" s="83" t="s">
        <v>106</v>
      </c>
      <c r="C93" s="83" t="s">
        <v>62</v>
      </c>
      <c r="D93" s="83" t="s">
        <v>60</v>
      </c>
      <c r="E93" s="84">
        <v>16</v>
      </c>
      <c r="F93" s="84">
        <v>18</v>
      </c>
      <c r="G93" s="84">
        <v>11</v>
      </c>
      <c r="H93" s="84">
        <v>13</v>
      </c>
      <c r="I93" s="84">
        <v>15</v>
      </c>
      <c r="J93" s="84">
        <v>15</v>
      </c>
      <c r="T93" s="45" t="str">
        <f t="shared" si="9"/>
        <v>1832  HEMNESTurnusstillingerover 20% til 40%</v>
      </c>
      <c r="U93" s="87" t="s">
        <v>106</v>
      </c>
      <c r="V93" s="87" t="s">
        <v>62</v>
      </c>
      <c r="W93" s="87" t="s">
        <v>60</v>
      </c>
      <c r="X93" s="88">
        <v>13</v>
      </c>
      <c r="Y93" s="88">
        <v>15</v>
      </c>
      <c r="Z93" s="88">
        <v>12</v>
      </c>
      <c r="AA93" s="88">
        <v>13</v>
      </c>
      <c r="AB93" s="88">
        <v>13</v>
      </c>
      <c r="AC93" s="88">
        <v>10</v>
      </c>
      <c r="AM93" s="48" t="str">
        <f t="shared" si="10"/>
        <v>1832  HEMNESTurnusstillingerover 20% til 40%</v>
      </c>
      <c r="AN93" s="91" t="s">
        <v>106</v>
      </c>
      <c r="AO93" s="91" t="s">
        <v>62</v>
      </c>
      <c r="AP93" s="91" t="s">
        <v>60</v>
      </c>
      <c r="AQ93" s="92">
        <v>16</v>
      </c>
      <c r="AR93" s="92">
        <v>18</v>
      </c>
      <c r="AS93" s="92">
        <v>12</v>
      </c>
      <c r="AT93" s="92">
        <v>15</v>
      </c>
      <c r="AU93" s="92">
        <v>13</v>
      </c>
      <c r="AV93" s="92">
        <v>15</v>
      </c>
      <c r="BF93" s="51" t="str">
        <f t="shared" si="11"/>
        <v>1832  HEMNESTurnusstillingerover 20% til 40%</v>
      </c>
      <c r="BG93" s="95" t="s">
        <v>106</v>
      </c>
      <c r="BH93" s="95" t="s">
        <v>62</v>
      </c>
      <c r="BI93" s="95" t="s">
        <v>60</v>
      </c>
      <c r="BJ93" s="96">
        <v>13</v>
      </c>
      <c r="BK93" s="96">
        <v>15</v>
      </c>
      <c r="BL93" s="96">
        <v>13</v>
      </c>
      <c r="BM93" s="96">
        <v>13</v>
      </c>
      <c r="BN93" s="96">
        <v>10</v>
      </c>
      <c r="BO93" s="96">
        <v>9</v>
      </c>
      <c r="BP93" s="53"/>
    </row>
    <row r="94" spans="1:68" x14ac:dyDescent="0.25">
      <c r="A94" s="42" t="str">
        <f t="shared" si="8"/>
        <v>1832  HEMNESTurnusstillingerover 40% til 50%</v>
      </c>
      <c r="B94" s="83" t="s">
        <v>106</v>
      </c>
      <c r="C94" s="83" t="s">
        <v>62</v>
      </c>
      <c r="D94" s="83" t="s">
        <v>1</v>
      </c>
      <c r="E94" s="84">
        <v>22</v>
      </c>
      <c r="F94" s="84">
        <v>19</v>
      </c>
      <c r="G94" s="84">
        <v>16</v>
      </c>
      <c r="H94" s="84">
        <v>25</v>
      </c>
      <c r="I94" s="84">
        <v>19</v>
      </c>
      <c r="J94" s="84">
        <v>22</v>
      </c>
      <c r="T94" s="45" t="str">
        <f t="shared" si="9"/>
        <v>1832  HEMNESTurnusstillingerover 40% til 50%</v>
      </c>
      <c r="U94" s="87" t="s">
        <v>106</v>
      </c>
      <c r="V94" s="87" t="s">
        <v>62</v>
      </c>
      <c r="W94" s="87" t="s">
        <v>1</v>
      </c>
      <c r="X94" s="88">
        <v>15</v>
      </c>
      <c r="Y94" s="88">
        <v>15</v>
      </c>
      <c r="Z94" s="88">
        <v>13</v>
      </c>
      <c r="AA94" s="88">
        <v>16</v>
      </c>
      <c r="AB94" s="88">
        <v>12</v>
      </c>
      <c r="AC94" s="88">
        <v>18</v>
      </c>
      <c r="AM94" s="48" t="str">
        <f t="shared" si="10"/>
        <v>1832  HEMNESTurnusstillingerover 40% til 50%</v>
      </c>
      <c r="AN94" s="91" t="s">
        <v>106</v>
      </c>
      <c r="AO94" s="91" t="s">
        <v>62</v>
      </c>
      <c r="AP94" s="91" t="s">
        <v>1</v>
      </c>
      <c r="AQ94" s="92">
        <v>21</v>
      </c>
      <c r="AR94" s="92">
        <v>18</v>
      </c>
      <c r="AS94" s="92">
        <v>15</v>
      </c>
      <c r="AT94" s="92">
        <v>23</v>
      </c>
      <c r="AU94" s="92">
        <v>18</v>
      </c>
      <c r="AV94" s="92">
        <v>22</v>
      </c>
      <c r="BF94" s="51" t="str">
        <f t="shared" si="11"/>
        <v>1832  HEMNESTurnusstillingerover 40% til 50%</v>
      </c>
      <c r="BG94" s="95" t="s">
        <v>106</v>
      </c>
      <c r="BH94" s="95" t="s">
        <v>62</v>
      </c>
      <c r="BI94" s="95" t="s">
        <v>1</v>
      </c>
      <c r="BJ94" s="96">
        <v>14</v>
      </c>
      <c r="BK94" s="96">
        <v>14</v>
      </c>
      <c r="BL94" s="96">
        <v>12</v>
      </c>
      <c r="BM94" s="96">
        <v>15</v>
      </c>
      <c r="BN94" s="96">
        <v>13</v>
      </c>
      <c r="BO94" s="96">
        <v>18</v>
      </c>
      <c r="BP94" s="53"/>
    </row>
    <row r="95" spans="1:68" x14ac:dyDescent="0.25">
      <c r="A95" s="42" t="str">
        <f t="shared" si="8"/>
        <v>1832  HEMNESTurnusstillingerover 50% til 60%</v>
      </c>
      <c r="B95" s="83" t="s">
        <v>106</v>
      </c>
      <c r="C95" s="83" t="s">
        <v>62</v>
      </c>
      <c r="D95" s="83" t="s">
        <v>2</v>
      </c>
      <c r="E95" s="84">
        <v>14</v>
      </c>
      <c r="F95" s="84">
        <v>11</v>
      </c>
      <c r="G95" s="84">
        <v>11</v>
      </c>
      <c r="H95" s="84">
        <v>18</v>
      </c>
      <c r="I95" s="84">
        <v>15</v>
      </c>
      <c r="J95" s="84">
        <v>20</v>
      </c>
      <c r="T95" s="45" t="str">
        <f t="shared" si="9"/>
        <v>1832  HEMNESTurnusstillingerover 50% til 60%</v>
      </c>
      <c r="U95" s="87" t="s">
        <v>106</v>
      </c>
      <c r="V95" s="87" t="s">
        <v>62</v>
      </c>
      <c r="W95" s="87" t="s">
        <v>2</v>
      </c>
      <c r="X95" s="88">
        <v>5</v>
      </c>
      <c r="Y95" s="88">
        <v>8</v>
      </c>
      <c r="Z95" s="88">
        <v>2</v>
      </c>
      <c r="AA95" s="88">
        <v>9</v>
      </c>
      <c r="AB95" s="88">
        <v>8</v>
      </c>
      <c r="AC95" s="88">
        <v>15</v>
      </c>
      <c r="AM95" s="48" t="str">
        <f t="shared" si="10"/>
        <v>1832  HEMNESTurnusstillingerover 50% til 60%</v>
      </c>
      <c r="AN95" s="91" t="s">
        <v>106</v>
      </c>
      <c r="AO95" s="91" t="s">
        <v>62</v>
      </c>
      <c r="AP95" s="91" t="s">
        <v>2</v>
      </c>
      <c r="AQ95" s="92">
        <v>13</v>
      </c>
      <c r="AR95" s="92">
        <v>10</v>
      </c>
      <c r="AS95" s="92">
        <v>10</v>
      </c>
      <c r="AT95" s="92">
        <v>17</v>
      </c>
      <c r="AU95" s="92">
        <v>16</v>
      </c>
      <c r="AV95" s="92">
        <v>20</v>
      </c>
      <c r="BF95" s="51" t="str">
        <f t="shared" si="11"/>
        <v>1832  HEMNESTurnusstillingerover 50% til 60%</v>
      </c>
      <c r="BG95" s="95" t="s">
        <v>106</v>
      </c>
      <c r="BH95" s="95" t="s">
        <v>62</v>
      </c>
      <c r="BI95" s="95" t="s">
        <v>2</v>
      </c>
      <c r="BJ95" s="96">
        <v>5</v>
      </c>
      <c r="BK95" s="96">
        <v>8</v>
      </c>
      <c r="BL95" s="96">
        <v>2</v>
      </c>
      <c r="BM95" s="96">
        <v>9</v>
      </c>
      <c r="BN95" s="96">
        <v>9</v>
      </c>
      <c r="BO95" s="96">
        <v>14</v>
      </c>
      <c r="BP95" s="53"/>
    </row>
    <row r="96" spans="1:68" x14ac:dyDescent="0.25">
      <c r="A96" s="42" t="str">
        <f t="shared" si="8"/>
        <v>1832  HEMNESTurnusstillingerover 60% til 70%</v>
      </c>
      <c r="B96" s="83" t="s">
        <v>106</v>
      </c>
      <c r="C96" s="83" t="s">
        <v>62</v>
      </c>
      <c r="D96" s="83" t="s">
        <v>3</v>
      </c>
      <c r="E96" s="84">
        <v>28</v>
      </c>
      <c r="F96" s="84">
        <v>23</v>
      </c>
      <c r="G96" s="84">
        <v>22</v>
      </c>
      <c r="H96" s="84">
        <v>21</v>
      </c>
      <c r="I96" s="84">
        <v>25</v>
      </c>
      <c r="J96" s="84">
        <v>20</v>
      </c>
      <c r="T96" s="45" t="str">
        <f t="shared" si="9"/>
        <v>1832  HEMNESTurnusstillingerover 60% til 70%</v>
      </c>
      <c r="U96" s="87" t="s">
        <v>106</v>
      </c>
      <c r="V96" s="87" t="s">
        <v>62</v>
      </c>
      <c r="W96" s="87" t="s">
        <v>3</v>
      </c>
      <c r="X96" s="88">
        <v>19</v>
      </c>
      <c r="Y96" s="88">
        <v>17</v>
      </c>
      <c r="Z96" s="88">
        <v>17</v>
      </c>
      <c r="AA96" s="88">
        <v>23</v>
      </c>
      <c r="AB96" s="88">
        <v>21</v>
      </c>
      <c r="AC96" s="88">
        <v>22</v>
      </c>
      <c r="AM96" s="48" t="str">
        <f t="shared" si="10"/>
        <v>1832  HEMNESTurnusstillingerover 60% til 70%</v>
      </c>
      <c r="AN96" s="91" t="s">
        <v>106</v>
      </c>
      <c r="AO96" s="91" t="s">
        <v>62</v>
      </c>
      <c r="AP96" s="91" t="s">
        <v>3</v>
      </c>
      <c r="AQ96" s="92">
        <v>26</v>
      </c>
      <c r="AR96" s="92">
        <v>23</v>
      </c>
      <c r="AS96" s="92">
        <v>22</v>
      </c>
      <c r="AT96" s="92">
        <v>22</v>
      </c>
      <c r="AU96" s="92">
        <v>26</v>
      </c>
      <c r="AV96" s="92">
        <v>20</v>
      </c>
      <c r="BF96" s="51" t="str">
        <f t="shared" si="11"/>
        <v>1832  HEMNESTurnusstillingerover 60% til 70%</v>
      </c>
      <c r="BG96" s="95" t="s">
        <v>106</v>
      </c>
      <c r="BH96" s="95" t="s">
        <v>62</v>
      </c>
      <c r="BI96" s="95" t="s">
        <v>3</v>
      </c>
      <c r="BJ96" s="96">
        <v>17</v>
      </c>
      <c r="BK96" s="96">
        <v>17</v>
      </c>
      <c r="BL96" s="96">
        <v>16</v>
      </c>
      <c r="BM96" s="96">
        <v>24</v>
      </c>
      <c r="BN96" s="96">
        <v>20</v>
      </c>
      <c r="BO96" s="96">
        <v>23</v>
      </c>
      <c r="BP96" s="53"/>
    </row>
    <row r="97" spans="1:68" x14ac:dyDescent="0.25">
      <c r="A97" s="42" t="str">
        <f t="shared" si="8"/>
        <v>1832  HEMNESTurnusstillingerover 70 til 80%</v>
      </c>
      <c r="B97" s="83" t="s">
        <v>106</v>
      </c>
      <c r="C97" s="83" t="s">
        <v>62</v>
      </c>
      <c r="D97" s="83" t="s">
        <v>4</v>
      </c>
      <c r="E97" s="84">
        <v>41</v>
      </c>
      <c r="F97" s="84">
        <v>28</v>
      </c>
      <c r="G97" s="84">
        <v>24</v>
      </c>
      <c r="H97" s="84">
        <v>26</v>
      </c>
      <c r="I97" s="84">
        <v>29</v>
      </c>
      <c r="J97" s="84">
        <v>29</v>
      </c>
      <c r="T97" s="45" t="str">
        <f t="shared" si="9"/>
        <v>1832  HEMNESTurnusstillingerover 70 til 80%</v>
      </c>
      <c r="U97" s="87" t="s">
        <v>106</v>
      </c>
      <c r="V97" s="87" t="s">
        <v>62</v>
      </c>
      <c r="W97" s="87" t="s">
        <v>4</v>
      </c>
      <c r="X97" s="88">
        <v>39</v>
      </c>
      <c r="Y97" s="88">
        <v>28</v>
      </c>
      <c r="Z97" s="88">
        <v>24</v>
      </c>
      <c r="AA97" s="88">
        <v>28</v>
      </c>
      <c r="AB97" s="88">
        <v>30</v>
      </c>
      <c r="AC97" s="88">
        <v>25</v>
      </c>
      <c r="AM97" s="48" t="str">
        <f t="shared" si="10"/>
        <v>1832  HEMNESTurnusstillingerover 70 til 80%</v>
      </c>
      <c r="AN97" s="91" t="s">
        <v>106</v>
      </c>
      <c r="AO97" s="91" t="s">
        <v>62</v>
      </c>
      <c r="AP97" s="91" t="s">
        <v>4</v>
      </c>
      <c r="AQ97" s="92">
        <v>43</v>
      </c>
      <c r="AR97" s="92">
        <v>29</v>
      </c>
      <c r="AS97" s="92">
        <v>25</v>
      </c>
      <c r="AT97" s="92">
        <v>28</v>
      </c>
      <c r="AU97" s="92">
        <v>30</v>
      </c>
      <c r="AV97" s="92">
        <v>30</v>
      </c>
      <c r="BF97" s="51" t="str">
        <f t="shared" si="11"/>
        <v>1832  HEMNESTurnusstillingerover 70 til 80%</v>
      </c>
      <c r="BG97" s="95" t="s">
        <v>106</v>
      </c>
      <c r="BH97" s="95" t="s">
        <v>62</v>
      </c>
      <c r="BI97" s="95" t="s">
        <v>4</v>
      </c>
      <c r="BJ97" s="96">
        <v>39</v>
      </c>
      <c r="BK97" s="96">
        <v>27</v>
      </c>
      <c r="BL97" s="96">
        <v>24</v>
      </c>
      <c r="BM97" s="96">
        <v>29</v>
      </c>
      <c r="BN97" s="96">
        <v>30</v>
      </c>
      <c r="BO97" s="96">
        <v>26</v>
      </c>
      <c r="BP97" s="53"/>
    </row>
    <row r="98" spans="1:68" x14ac:dyDescent="0.25">
      <c r="A98" s="42" t="str">
        <f t="shared" si="8"/>
        <v>1832  HEMNESTurnusstillingerover 80% under 100%</v>
      </c>
      <c r="B98" s="83" t="s">
        <v>106</v>
      </c>
      <c r="C98" s="83" t="s">
        <v>62</v>
      </c>
      <c r="D98" s="83" t="s">
        <v>5</v>
      </c>
      <c r="E98" s="84">
        <v>24</v>
      </c>
      <c r="F98" s="84">
        <v>28</v>
      </c>
      <c r="G98" s="84">
        <v>24</v>
      </c>
      <c r="H98" s="84">
        <v>27</v>
      </c>
      <c r="I98" s="84">
        <v>22</v>
      </c>
      <c r="J98" s="84">
        <v>34</v>
      </c>
      <c r="T98" s="45" t="str">
        <f t="shared" si="9"/>
        <v>1832  HEMNESTurnusstillingerover 80% under 100%</v>
      </c>
      <c r="U98" s="87" t="s">
        <v>106</v>
      </c>
      <c r="V98" s="87" t="s">
        <v>62</v>
      </c>
      <c r="W98" s="87" t="s">
        <v>5</v>
      </c>
      <c r="X98" s="88">
        <v>53</v>
      </c>
      <c r="Y98" s="88">
        <v>48</v>
      </c>
      <c r="Z98" s="88">
        <v>42</v>
      </c>
      <c r="AA98" s="88">
        <v>52</v>
      </c>
      <c r="AB98" s="88">
        <v>44</v>
      </c>
      <c r="AC98" s="88">
        <v>53</v>
      </c>
      <c r="AM98" s="48" t="str">
        <f t="shared" si="10"/>
        <v>1832  HEMNESTurnusstillingerover 80% under 100%</v>
      </c>
      <c r="AN98" s="91" t="s">
        <v>106</v>
      </c>
      <c r="AO98" s="91" t="s">
        <v>62</v>
      </c>
      <c r="AP98" s="91" t="s">
        <v>5</v>
      </c>
      <c r="AQ98" s="92">
        <v>25</v>
      </c>
      <c r="AR98" s="92">
        <v>29</v>
      </c>
      <c r="AS98" s="92">
        <v>25</v>
      </c>
      <c r="AT98" s="92">
        <v>28</v>
      </c>
      <c r="AU98" s="92">
        <v>24</v>
      </c>
      <c r="AV98" s="92">
        <v>35</v>
      </c>
      <c r="BF98" s="51" t="str">
        <f t="shared" si="11"/>
        <v>1832  HEMNESTurnusstillingerover 80% under 100%</v>
      </c>
      <c r="BG98" s="95" t="s">
        <v>106</v>
      </c>
      <c r="BH98" s="95" t="s">
        <v>62</v>
      </c>
      <c r="BI98" s="95" t="s">
        <v>5</v>
      </c>
      <c r="BJ98" s="96">
        <v>54</v>
      </c>
      <c r="BK98" s="96">
        <v>50</v>
      </c>
      <c r="BL98" s="96">
        <v>44</v>
      </c>
      <c r="BM98" s="96">
        <v>52</v>
      </c>
      <c r="BN98" s="96">
        <v>46</v>
      </c>
      <c r="BO98" s="96">
        <v>54</v>
      </c>
      <c r="BP98" s="53"/>
    </row>
    <row r="99" spans="1:68" x14ac:dyDescent="0.25">
      <c r="A99" s="42" t="str">
        <f t="shared" si="8"/>
        <v>1832  HEMNESTurnusstillinger100% eller mer</v>
      </c>
      <c r="B99" s="83" t="s">
        <v>106</v>
      </c>
      <c r="C99" s="83" t="s">
        <v>62</v>
      </c>
      <c r="D99" s="83" t="s">
        <v>6</v>
      </c>
      <c r="E99" s="84">
        <v>22</v>
      </c>
      <c r="F99" s="84">
        <v>25</v>
      </c>
      <c r="G99" s="84">
        <v>30</v>
      </c>
      <c r="H99" s="84">
        <v>29</v>
      </c>
      <c r="I99" s="84">
        <v>33</v>
      </c>
      <c r="J99" s="84">
        <v>30</v>
      </c>
      <c r="T99" s="45" t="str">
        <f t="shared" si="9"/>
        <v>1832  HEMNESTurnusstillinger100% eller mer</v>
      </c>
      <c r="U99" s="87" t="s">
        <v>106</v>
      </c>
      <c r="V99" s="87" t="s">
        <v>62</v>
      </c>
      <c r="W99" s="87" t="s">
        <v>6</v>
      </c>
      <c r="X99" s="88">
        <v>26</v>
      </c>
      <c r="Y99" s="88">
        <v>29</v>
      </c>
      <c r="Z99" s="88">
        <v>37</v>
      </c>
      <c r="AA99" s="88">
        <v>32</v>
      </c>
      <c r="AB99" s="88">
        <v>38</v>
      </c>
      <c r="AC99" s="88">
        <v>37</v>
      </c>
      <c r="AM99" s="48" t="str">
        <f t="shared" si="10"/>
        <v>1832  HEMNESTurnusstillinger100% eller mer</v>
      </c>
      <c r="AN99" s="91" t="s">
        <v>106</v>
      </c>
      <c r="AO99" s="91" t="s">
        <v>62</v>
      </c>
      <c r="AP99" s="91" t="s">
        <v>6</v>
      </c>
      <c r="AQ99" s="92">
        <v>23</v>
      </c>
      <c r="AR99" s="92">
        <v>26</v>
      </c>
      <c r="AS99" s="92">
        <v>30</v>
      </c>
      <c r="AT99" s="92">
        <v>29</v>
      </c>
      <c r="AU99" s="92">
        <v>34</v>
      </c>
      <c r="AV99" s="92">
        <v>31</v>
      </c>
      <c r="BF99" s="51" t="str">
        <f t="shared" si="11"/>
        <v>1832  HEMNESTurnusstillinger100% eller mer</v>
      </c>
      <c r="BG99" s="95" t="s">
        <v>106</v>
      </c>
      <c r="BH99" s="95" t="s">
        <v>62</v>
      </c>
      <c r="BI99" s="95" t="s">
        <v>6</v>
      </c>
      <c r="BJ99" s="96">
        <v>28</v>
      </c>
      <c r="BK99" s="96">
        <v>30</v>
      </c>
      <c r="BL99" s="96">
        <v>37</v>
      </c>
      <c r="BM99" s="96">
        <v>33</v>
      </c>
      <c r="BN99" s="96">
        <v>40</v>
      </c>
      <c r="BO99" s="96">
        <v>38</v>
      </c>
      <c r="BP99" s="53"/>
    </row>
    <row r="100" spans="1:68" x14ac:dyDescent="0.25">
      <c r="A100" s="42" t="str">
        <f t="shared" si="8"/>
        <v>1833  RANAAlle stillinger0% til 20%</v>
      </c>
      <c r="B100" s="83" t="s">
        <v>107</v>
      </c>
      <c r="C100" s="83" t="s">
        <v>31</v>
      </c>
      <c r="D100" s="83" t="s">
        <v>64</v>
      </c>
      <c r="E100" s="84">
        <v>96</v>
      </c>
      <c r="F100" s="84">
        <v>96</v>
      </c>
      <c r="G100" s="84">
        <v>100</v>
      </c>
      <c r="H100" s="84">
        <v>104</v>
      </c>
      <c r="I100" s="84">
        <v>173</v>
      </c>
      <c r="J100" s="84">
        <v>155</v>
      </c>
      <c r="T100" s="45" t="str">
        <f t="shared" si="9"/>
        <v>1833  RANAAlle stillinger0% til 20%</v>
      </c>
      <c r="U100" s="87" t="s">
        <v>107</v>
      </c>
      <c r="V100" s="87" t="s">
        <v>31</v>
      </c>
      <c r="W100" s="87" t="s">
        <v>64</v>
      </c>
      <c r="X100" s="88">
        <v>54</v>
      </c>
      <c r="Y100" s="88">
        <v>41</v>
      </c>
      <c r="Z100" s="88">
        <v>52</v>
      </c>
      <c r="AA100" s="88">
        <v>49</v>
      </c>
      <c r="AB100" s="88">
        <v>141</v>
      </c>
      <c r="AC100" s="88">
        <v>117</v>
      </c>
      <c r="AM100" s="48" t="str">
        <f t="shared" si="10"/>
        <v>1833  RANAAlle stillinger0% til 20%</v>
      </c>
      <c r="AN100" s="91" t="s">
        <v>107</v>
      </c>
      <c r="AO100" s="91" t="s">
        <v>31</v>
      </c>
      <c r="AP100" s="91" t="s">
        <v>64</v>
      </c>
      <c r="AQ100" s="92">
        <v>88</v>
      </c>
      <c r="AR100" s="92">
        <v>86</v>
      </c>
      <c r="AS100" s="92">
        <v>88</v>
      </c>
      <c r="AT100" s="92">
        <v>93</v>
      </c>
      <c r="AU100" s="92">
        <v>149</v>
      </c>
      <c r="AV100" s="92">
        <v>136</v>
      </c>
      <c r="BF100" s="51" t="str">
        <f t="shared" si="11"/>
        <v>1833  RANAAlle stillinger0% til 20%</v>
      </c>
      <c r="BG100" s="95" t="s">
        <v>107</v>
      </c>
      <c r="BH100" s="95" t="s">
        <v>31</v>
      </c>
      <c r="BI100" s="95" t="s">
        <v>64</v>
      </c>
      <c r="BJ100" s="96">
        <v>48</v>
      </c>
      <c r="BK100" s="96">
        <v>33</v>
      </c>
      <c r="BL100" s="96">
        <v>40</v>
      </c>
      <c r="BM100" s="96">
        <v>41</v>
      </c>
      <c r="BN100" s="96">
        <v>120</v>
      </c>
      <c r="BO100" s="96">
        <v>100</v>
      </c>
      <c r="BP100" s="53"/>
    </row>
    <row r="101" spans="1:68" x14ac:dyDescent="0.25">
      <c r="A101" s="42" t="str">
        <f t="shared" si="8"/>
        <v>1833  RANAAlle stillingerover 20% til 40%</v>
      </c>
      <c r="B101" s="83" t="s">
        <v>107</v>
      </c>
      <c r="C101" s="83" t="s">
        <v>31</v>
      </c>
      <c r="D101" s="83" t="s">
        <v>60</v>
      </c>
      <c r="E101" s="84">
        <v>78</v>
      </c>
      <c r="F101" s="84">
        <v>72</v>
      </c>
      <c r="G101" s="84">
        <v>69</v>
      </c>
      <c r="H101" s="84">
        <v>80</v>
      </c>
      <c r="I101" s="84">
        <v>109</v>
      </c>
      <c r="J101" s="84">
        <v>128</v>
      </c>
      <c r="T101" s="45" t="str">
        <f t="shared" si="9"/>
        <v>1833  RANAAlle stillingerover 20% til 40%</v>
      </c>
      <c r="U101" s="87" t="s">
        <v>107</v>
      </c>
      <c r="V101" s="87" t="s">
        <v>31</v>
      </c>
      <c r="W101" s="87" t="s">
        <v>60</v>
      </c>
      <c r="X101" s="88">
        <v>67</v>
      </c>
      <c r="Y101" s="88">
        <v>76</v>
      </c>
      <c r="Z101" s="88">
        <v>65</v>
      </c>
      <c r="AA101" s="88">
        <v>71</v>
      </c>
      <c r="AB101" s="88">
        <v>97</v>
      </c>
      <c r="AC101" s="88">
        <v>116</v>
      </c>
      <c r="AM101" s="48" t="str">
        <f t="shared" si="10"/>
        <v>1833  RANAAlle stillingerover 20% til 40%</v>
      </c>
      <c r="AN101" s="91" t="s">
        <v>107</v>
      </c>
      <c r="AO101" s="91" t="s">
        <v>31</v>
      </c>
      <c r="AP101" s="91" t="s">
        <v>60</v>
      </c>
      <c r="AQ101" s="92">
        <v>75</v>
      </c>
      <c r="AR101" s="92">
        <v>66</v>
      </c>
      <c r="AS101" s="92">
        <v>67</v>
      </c>
      <c r="AT101" s="92">
        <v>77</v>
      </c>
      <c r="AU101" s="92">
        <v>99</v>
      </c>
      <c r="AV101" s="92">
        <v>120</v>
      </c>
      <c r="BF101" s="51" t="str">
        <f t="shared" si="11"/>
        <v>1833  RANAAlle stillingerover 20% til 40%</v>
      </c>
      <c r="BG101" s="95" t="s">
        <v>107</v>
      </c>
      <c r="BH101" s="95" t="s">
        <v>31</v>
      </c>
      <c r="BI101" s="95" t="s">
        <v>60</v>
      </c>
      <c r="BJ101" s="96">
        <v>63</v>
      </c>
      <c r="BK101" s="96">
        <v>68</v>
      </c>
      <c r="BL101" s="96">
        <v>63</v>
      </c>
      <c r="BM101" s="96">
        <v>66</v>
      </c>
      <c r="BN101" s="96">
        <v>84</v>
      </c>
      <c r="BO101" s="96">
        <v>108</v>
      </c>
      <c r="BP101" s="53"/>
    </row>
    <row r="102" spans="1:68" x14ac:dyDescent="0.25">
      <c r="A102" s="42" t="str">
        <f t="shared" si="8"/>
        <v>1833  RANAAlle stillingerover 40% til 50%</v>
      </c>
      <c r="B102" s="83" t="s">
        <v>107</v>
      </c>
      <c r="C102" s="83" t="s">
        <v>31</v>
      </c>
      <c r="D102" s="83" t="s">
        <v>1</v>
      </c>
      <c r="E102" s="84">
        <v>117</v>
      </c>
      <c r="F102" s="84">
        <v>121</v>
      </c>
      <c r="G102" s="84">
        <v>120</v>
      </c>
      <c r="H102" s="84">
        <v>99</v>
      </c>
      <c r="I102" s="84">
        <v>96</v>
      </c>
      <c r="J102" s="84">
        <v>90</v>
      </c>
      <c r="T102" s="45" t="str">
        <f t="shared" si="9"/>
        <v>1833  RANAAlle stillingerover 40% til 50%</v>
      </c>
      <c r="U102" s="87" t="s">
        <v>107</v>
      </c>
      <c r="V102" s="87" t="s">
        <v>31</v>
      </c>
      <c r="W102" s="87" t="s">
        <v>1</v>
      </c>
      <c r="X102" s="88">
        <v>102</v>
      </c>
      <c r="Y102" s="88">
        <v>98</v>
      </c>
      <c r="Z102" s="88">
        <v>100</v>
      </c>
      <c r="AA102" s="88">
        <v>91</v>
      </c>
      <c r="AB102" s="88">
        <v>86</v>
      </c>
      <c r="AC102" s="88">
        <v>84</v>
      </c>
      <c r="AM102" s="48" t="str">
        <f t="shared" si="10"/>
        <v>1833  RANAAlle stillingerover 40% til 50%</v>
      </c>
      <c r="AN102" s="91" t="s">
        <v>107</v>
      </c>
      <c r="AO102" s="91" t="s">
        <v>31</v>
      </c>
      <c r="AP102" s="91" t="s">
        <v>1</v>
      </c>
      <c r="AQ102" s="92">
        <v>110</v>
      </c>
      <c r="AR102" s="92">
        <v>117</v>
      </c>
      <c r="AS102" s="92">
        <v>118</v>
      </c>
      <c r="AT102" s="92">
        <v>98</v>
      </c>
      <c r="AU102" s="92">
        <v>96</v>
      </c>
      <c r="AV102" s="92">
        <v>83</v>
      </c>
      <c r="BF102" s="51" t="str">
        <f t="shared" si="11"/>
        <v>1833  RANAAlle stillingerover 40% til 50%</v>
      </c>
      <c r="BG102" s="95" t="s">
        <v>107</v>
      </c>
      <c r="BH102" s="95" t="s">
        <v>31</v>
      </c>
      <c r="BI102" s="95" t="s">
        <v>1</v>
      </c>
      <c r="BJ102" s="96">
        <v>93</v>
      </c>
      <c r="BK102" s="96">
        <v>95</v>
      </c>
      <c r="BL102" s="96">
        <v>98</v>
      </c>
      <c r="BM102" s="96">
        <v>90</v>
      </c>
      <c r="BN102" s="96">
        <v>87</v>
      </c>
      <c r="BO102" s="96">
        <v>76</v>
      </c>
      <c r="BP102" s="53"/>
    </row>
    <row r="103" spans="1:68" x14ac:dyDescent="0.25">
      <c r="A103" s="42" t="str">
        <f t="shared" si="8"/>
        <v>1833  RANAAlle stillingerover 50% til 60%</v>
      </c>
      <c r="B103" s="83" t="s">
        <v>107</v>
      </c>
      <c r="C103" s="83" t="s">
        <v>31</v>
      </c>
      <c r="D103" s="83" t="s">
        <v>2</v>
      </c>
      <c r="E103" s="84">
        <v>117</v>
      </c>
      <c r="F103" s="84">
        <v>124</v>
      </c>
      <c r="G103" s="84">
        <v>125</v>
      </c>
      <c r="H103" s="84">
        <v>122</v>
      </c>
      <c r="I103" s="84">
        <v>107</v>
      </c>
      <c r="J103" s="84">
        <v>95</v>
      </c>
      <c r="T103" s="45" t="str">
        <f t="shared" si="9"/>
        <v>1833  RANAAlle stillingerover 50% til 60%</v>
      </c>
      <c r="U103" s="87" t="s">
        <v>107</v>
      </c>
      <c r="V103" s="87" t="s">
        <v>31</v>
      </c>
      <c r="W103" s="87" t="s">
        <v>2</v>
      </c>
      <c r="X103" s="88">
        <v>75</v>
      </c>
      <c r="Y103" s="88">
        <v>89</v>
      </c>
      <c r="Z103" s="88">
        <v>103</v>
      </c>
      <c r="AA103" s="88">
        <v>92</v>
      </c>
      <c r="AB103" s="88">
        <v>95</v>
      </c>
      <c r="AC103" s="88">
        <v>81</v>
      </c>
      <c r="AM103" s="48" t="str">
        <f t="shared" si="10"/>
        <v>1833  RANAAlle stillingerover 50% til 60%</v>
      </c>
      <c r="AN103" s="91" t="s">
        <v>107</v>
      </c>
      <c r="AO103" s="91" t="s">
        <v>31</v>
      </c>
      <c r="AP103" s="91" t="s">
        <v>2</v>
      </c>
      <c r="AQ103" s="92">
        <v>116</v>
      </c>
      <c r="AR103" s="92">
        <v>124</v>
      </c>
      <c r="AS103" s="92">
        <v>125</v>
      </c>
      <c r="AT103" s="92">
        <v>120</v>
      </c>
      <c r="AU103" s="92">
        <v>104</v>
      </c>
      <c r="AV103" s="92">
        <v>93</v>
      </c>
      <c r="BF103" s="51" t="str">
        <f t="shared" si="11"/>
        <v>1833  RANAAlle stillingerover 50% til 60%</v>
      </c>
      <c r="BG103" s="95" t="s">
        <v>107</v>
      </c>
      <c r="BH103" s="95" t="s">
        <v>31</v>
      </c>
      <c r="BI103" s="95" t="s">
        <v>2</v>
      </c>
      <c r="BJ103" s="96">
        <v>74</v>
      </c>
      <c r="BK103" s="96">
        <v>88</v>
      </c>
      <c r="BL103" s="96">
        <v>104</v>
      </c>
      <c r="BM103" s="96">
        <v>91</v>
      </c>
      <c r="BN103" s="96">
        <v>93</v>
      </c>
      <c r="BO103" s="96">
        <v>79</v>
      </c>
      <c r="BP103" s="53"/>
    </row>
    <row r="104" spans="1:68" x14ac:dyDescent="0.25">
      <c r="A104" s="42" t="str">
        <f t="shared" si="8"/>
        <v>1833  RANAAlle stillingerover 60% til 70%</v>
      </c>
      <c r="B104" s="83" t="s">
        <v>107</v>
      </c>
      <c r="C104" s="83" t="s">
        <v>31</v>
      </c>
      <c r="D104" s="83" t="s">
        <v>3</v>
      </c>
      <c r="E104" s="84">
        <v>71</v>
      </c>
      <c r="F104" s="84">
        <v>74</v>
      </c>
      <c r="G104" s="84">
        <v>70</v>
      </c>
      <c r="H104" s="84">
        <v>79</v>
      </c>
      <c r="I104" s="84">
        <v>83</v>
      </c>
      <c r="J104" s="84">
        <v>76</v>
      </c>
      <c r="T104" s="45" t="str">
        <f t="shared" si="9"/>
        <v>1833  RANAAlle stillingerover 60% til 70%</v>
      </c>
      <c r="U104" s="87" t="s">
        <v>107</v>
      </c>
      <c r="V104" s="87" t="s">
        <v>31</v>
      </c>
      <c r="W104" s="87" t="s">
        <v>3</v>
      </c>
      <c r="X104" s="88">
        <v>89</v>
      </c>
      <c r="Y104" s="88">
        <v>73</v>
      </c>
      <c r="Z104" s="88">
        <v>88</v>
      </c>
      <c r="AA104" s="88">
        <v>85</v>
      </c>
      <c r="AB104" s="88">
        <v>66</v>
      </c>
      <c r="AC104" s="88">
        <v>66</v>
      </c>
      <c r="AM104" s="48" t="str">
        <f t="shared" si="10"/>
        <v>1833  RANAAlle stillingerover 60% til 70%</v>
      </c>
      <c r="AN104" s="91" t="s">
        <v>107</v>
      </c>
      <c r="AO104" s="91" t="s">
        <v>31</v>
      </c>
      <c r="AP104" s="91" t="s">
        <v>3</v>
      </c>
      <c r="AQ104" s="92">
        <v>74</v>
      </c>
      <c r="AR104" s="92">
        <v>76</v>
      </c>
      <c r="AS104" s="92">
        <v>70</v>
      </c>
      <c r="AT104" s="92">
        <v>80</v>
      </c>
      <c r="AU104" s="92">
        <v>84</v>
      </c>
      <c r="AV104" s="92">
        <v>72</v>
      </c>
      <c r="BF104" s="51" t="str">
        <f t="shared" si="11"/>
        <v>1833  RANAAlle stillingerover 60% til 70%</v>
      </c>
      <c r="BG104" s="95" t="s">
        <v>107</v>
      </c>
      <c r="BH104" s="95" t="s">
        <v>31</v>
      </c>
      <c r="BI104" s="95" t="s">
        <v>3</v>
      </c>
      <c r="BJ104" s="96">
        <v>94</v>
      </c>
      <c r="BK104" s="96">
        <v>75</v>
      </c>
      <c r="BL104" s="96">
        <v>88</v>
      </c>
      <c r="BM104" s="96">
        <v>83</v>
      </c>
      <c r="BN104" s="96">
        <v>67</v>
      </c>
      <c r="BO104" s="96">
        <v>60</v>
      </c>
      <c r="BP104" s="53"/>
    </row>
    <row r="105" spans="1:68" x14ac:dyDescent="0.25">
      <c r="A105" s="42" t="str">
        <f t="shared" si="8"/>
        <v>1833  RANAAlle stillingerover 70 til 80%</v>
      </c>
      <c r="B105" s="83" t="s">
        <v>107</v>
      </c>
      <c r="C105" s="83" t="s">
        <v>31</v>
      </c>
      <c r="D105" s="83" t="s">
        <v>4</v>
      </c>
      <c r="E105" s="84">
        <v>181</v>
      </c>
      <c r="F105" s="84">
        <v>186</v>
      </c>
      <c r="G105" s="84">
        <v>172</v>
      </c>
      <c r="H105" s="84">
        <v>172</v>
      </c>
      <c r="I105" s="84">
        <v>164</v>
      </c>
      <c r="J105" s="84">
        <v>175</v>
      </c>
      <c r="T105" s="45" t="str">
        <f t="shared" si="9"/>
        <v>1833  RANAAlle stillingerover 70 til 80%</v>
      </c>
      <c r="U105" s="87" t="s">
        <v>107</v>
      </c>
      <c r="V105" s="87" t="s">
        <v>31</v>
      </c>
      <c r="W105" s="87" t="s">
        <v>4</v>
      </c>
      <c r="X105" s="88">
        <v>156</v>
      </c>
      <c r="Y105" s="88">
        <v>185</v>
      </c>
      <c r="Z105" s="88">
        <v>174</v>
      </c>
      <c r="AA105" s="88">
        <v>177</v>
      </c>
      <c r="AB105" s="88">
        <v>158</v>
      </c>
      <c r="AC105" s="88">
        <v>164</v>
      </c>
      <c r="AM105" s="48" t="str">
        <f t="shared" si="10"/>
        <v>1833  RANAAlle stillingerover 70 til 80%</v>
      </c>
      <c r="AN105" s="91" t="s">
        <v>107</v>
      </c>
      <c r="AO105" s="91" t="s">
        <v>31</v>
      </c>
      <c r="AP105" s="91" t="s">
        <v>4</v>
      </c>
      <c r="AQ105" s="92">
        <v>185</v>
      </c>
      <c r="AR105" s="92">
        <v>190</v>
      </c>
      <c r="AS105" s="92">
        <v>176</v>
      </c>
      <c r="AT105" s="92">
        <v>176</v>
      </c>
      <c r="AU105" s="92">
        <v>172</v>
      </c>
      <c r="AV105" s="92">
        <v>179</v>
      </c>
      <c r="BF105" s="51" t="str">
        <f t="shared" si="11"/>
        <v>1833  RANAAlle stillingerover 70 til 80%</v>
      </c>
      <c r="BG105" s="95" t="s">
        <v>107</v>
      </c>
      <c r="BH105" s="95" t="s">
        <v>31</v>
      </c>
      <c r="BI105" s="95" t="s">
        <v>4</v>
      </c>
      <c r="BJ105" s="96">
        <v>158</v>
      </c>
      <c r="BK105" s="96">
        <v>188</v>
      </c>
      <c r="BL105" s="96">
        <v>177</v>
      </c>
      <c r="BM105" s="96">
        <v>181</v>
      </c>
      <c r="BN105" s="96">
        <v>162</v>
      </c>
      <c r="BO105" s="96">
        <v>167</v>
      </c>
      <c r="BP105" s="53"/>
    </row>
    <row r="106" spans="1:68" x14ac:dyDescent="0.25">
      <c r="A106" s="42" t="str">
        <f t="shared" si="8"/>
        <v>1833  RANAAlle stillingerover 80% under 100%</v>
      </c>
      <c r="B106" s="83" t="s">
        <v>107</v>
      </c>
      <c r="C106" s="83" t="s">
        <v>31</v>
      </c>
      <c r="D106" s="83" t="s">
        <v>5</v>
      </c>
      <c r="E106" s="84">
        <v>126</v>
      </c>
      <c r="F106" s="84">
        <v>117</v>
      </c>
      <c r="G106" s="84">
        <v>120</v>
      </c>
      <c r="H106" s="84">
        <v>125</v>
      </c>
      <c r="I106" s="84">
        <v>149</v>
      </c>
      <c r="J106" s="84">
        <v>156</v>
      </c>
      <c r="T106" s="45" t="str">
        <f t="shared" si="9"/>
        <v>1833  RANAAlle stillingerover 80% under 100%</v>
      </c>
      <c r="U106" s="87" t="s">
        <v>107</v>
      </c>
      <c r="V106" s="87" t="s">
        <v>31</v>
      </c>
      <c r="W106" s="87" t="s">
        <v>5</v>
      </c>
      <c r="X106" s="88">
        <v>229</v>
      </c>
      <c r="Y106" s="88">
        <v>220</v>
      </c>
      <c r="Z106" s="88">
        <v>187</v>
      </c>
      <c r="AA106" s="88">
        <v>209</v>
      </c>
      <c r="AB106" s="88">
        <v>222</v>
      </c>
      <c r="AC106" s="88">
        <v>228</v>
      </c>
      <c r="AM106" s="48" t="str">
        <f t="shared" si="10"/>
        <v>1833  RANAAlle stillingerover 80% under 100%</v>
      </c>
      <c r="AN106" s="91" t="s">
        <v>107</v>
      </c>
      <c r="AO106" s="91" t="s">
        <v>31</v>
      </c>
      <c r="AP106" s="91" t="s">
        <v>5</v>
      </c>
      <c r="AQ106" s="92">
        <v>129</v>
      </c>
      <c r="AR106" s="92">
        <v>122</v>
      </c>
      <c r="AS106" s="92">
        <v>124</v>
      </c>
      <c r="AT106" s="92">
        <v>128</v>
      </c>
      <c r="AU106" s="92">
        <v>159</v>
      </c>
      <c r="AV106" s="92">
        <v>166</v>
      </c>
      <c r="BF106" s="51" t="str">
        <f t="shared" si="11"/>
        <v>1833  RANAAlle stillingerover 80% under 100%</v>
      </c>
      <c r="BG106" s="95" t="s">
        <v>107</v>
      </c>
      <c r="BH106" s="95" t="s">
        <v>31</v>
      </c>
      <c r="BI106" s="95" t="s">
        <v>5</v>
      </c>
      <c r="BJ106" s="96">
        <v>231</v>
      </c>
      <c r="BK106" s="96">
        <v>225</v>
      </c>
      <c r="BL106" s="96">
        <v>190</v>
      </c>
      <c r="BM106" s="96">
        <v>211</v>
      </c>
      <c r="BN106" s="96">
        <v>229</v>
      </c>
      <c r="BO106" s="96">
        <v>237</v>
      </c>
      <c r="BP106" s="53"/>
    </row>
    <row r="107" spans="1:68" x14ac:dyDescent="0.25">
      <c r="A107" s="42" t="str">
        <f t="shared" si="8"/>
        <v>1833  RANAAlle stillinger100% eller mer</v>
      </c>
      <c r="B107" s="83" t="s">
        <v>107</v>
      </c>
      <c r="C107" s="83" t="s">
        <v>31</v>
      </c>
      <c r="D107" s="83" t="s">
        <v>6</v>
      </c>
      <c r="E107" s="84">
        <v>350</v>
      </c>
      <c r="F107" s="84">
        <v>392</v>
      </c>
      <c r="G107" s="84">
        <v>403</v>
      </c>
      <c r="H107" s="84">
        <v>403</v>
      </c>
      <c r="I107" s="84">
        <v>378</v>
      </c>
      <c r="J107" s="84">
        <v>414</v>
      </c>
      <c r="T107" s="45" t="str">
        <f t="shared" si="9"/>
        <v>1833  RANAAlle stillinger100% eller mer</v>
      </c>
      <c r="U107" s="87" t="s">
        <v>107</v>
      </c>
      <c r="V107" s="87" t="s">
        <v>31</v>
      </c>
      <c r="W107" s="87" t="s">
        <v>6</v>
      </c>
      <c r="X107" s="88">
        <v>364</v>
      </c>
      <c r="Y107" s="88">
        <v>400</v>
      </c>
      <c r="Z107" s="88">
        <v>410</v>
      </c>
      <c r="AA107" s="88">
        <v>410</v>
      </c>
      <c r="AB107" s="88">
        <v>394</v>
      </c>
      <c r="AC107" s="88">
        <v>433</v>
      </c>
      <c r="AM107" s="48" t="str">
        <f t="shared" si="10"/>
        <v>1833  RANAAlle stillinger100% eller mer</v>
      </c>
      <c r="AN107" s="91" t="s">
        <v>107</v>
      </c>
      <c r="AO107" s="91" t="s">
        <v>31</v>
      </c>
      <c r="AP107" s="91" t="s">
        <v>6</v>
      </c>
      <c r="AQ107" s="92">
        <v>359</v>
      </c>
      <c r="AR107" s="92">
        <v>401</v>
      </c>
      <c r="AS107" s="92">
        <v>411</v>
      </c>
      <c r="AT107" s="92">
        <v>412</v>
      </c>
      <c r="AU107" s="92">
        <v>396</v>
      </c>
      <c r="AV107" s="92">
        <v>440</v>
      </c>
      <c r="BF107" s="51" t="str">
        <f t="shared" si="11"/>
        <v>1833  RANAAlle stillinger100% eller mer</v>
      </c>
      <c r="BG107" s="95" t="s">
        <v>107</v>
      </c>
      <c r="BH107" s="95" t="s">
        <v>31</v>
      </c>
      <c r="BI107" s="95" t="s">
        <v>6</v>
      </c>
      <c r="BJ107" s="96">
        <v>375</v>
      </c>
      <c r="BK107" s="96">
        <v>410</v>
      </c>
      <c r="BL107" s="96">
        <v>419</v>
      </c>
      <c r="BM107" s="96">
        <v>421</v>
      </c>
      <c r="BN107" s="96">
        <v>417</v>
      </c>
      <c r="BO107" s="96">
        <v>462</v>
      </c>
      <c r="BP107" s="53"/>
    </row>
    <row r="108" spans="1:68" x14ac:dyDescent="0.25">
      <c r="A108" s="42" t="str">
        <f t="shared" si="8"/>
        <v>1833  RANATurnusstillinger0% til 20%</v>
      </c>
      <c r="B108" s="83" t="s">
        <v>107</v>
      </c>
      <c r="C108" s="83" t="s">
        <v>62</v>
      </c>
      <c r="D108" s="83" t="s">
        <v>64</v>
      </c>
      <c r="E108" s="84">
        <v>87</v>
      </c>
      <c r="F108" s="84">
        <v>84</v>
      </c>
      <c r="G108" s="84">
        <v>85</v>
      </c>
      <c r="H108" s="84">
        <v>85</v>
      </c>
      <c r="I108" s="84">
        <v>150</v>
      </c>
      <c r="J108" s="84">
        <v>140</v>
      </c>
      <c r="T108" s="45" t="str">
        <f t="shared" si="9"/>
        <v>1833  RANATurnusstillinger0% til 20%</v>
      </c>
      <c r="U108" s="87" t="s">
        <v>107</v>
      </c>
      <c r="V108" s="87" t="s">
        <v>62</v>
      </c>
      <c r="W108" s="87" t="s">
        <v>64</v>
      </c>
      <c r="X108" s="88">
        <v>45</v>
      </c>
      <c r="Y108" s="88">
        <v>29</v>
      </c>
      <c r="Z108" s="88">
        <v>37</v>
      </c>
      <c r="AA108" s="88">
        <v>32</v>
      </c>
      <c r="AB108" s="88">
        <v>117</v>
      </c>
      <c r="AC108" s="88">
        <v>102</v>
      </c>
      <c r="AM108" s="48" t="str">
        <f t="shared" si="10"/>
        <v>1833  RANATurnusstillinger0% til 20%</v>
      </c>
      <c r="AN108" s="91" t="s">
        <v>107</v>
      </c>
      <c r="AO108" s="91" t="s">
        <v>62</v>
      </c>
      <c r="AP108" s="91" t="s">
        <v>64</v>
      </c>
      <c r="AQ108" s="92">
        <v>76</v>
      </c>
      <c r="AR108" s="92">
        <v>76</v>
      </c>
      <c r="AS108" s="92">
        <v>75</v>
      </c>
      <c r="AT108" s="92">
        <v>78</v>
      </c>
      <c r="AU108" s="92">
        <v>132</v>
      </c>
      <c r="AV108" s="92">
        <v>124</v>
      </c>
      <c r="BF108" s="51" t="str">
        <f t="shared" si="11"/>
        <v>1833  RANATurnusstillinger0% til 20%</v>
      </c>
      <c r="BG108" s="95" t="s">
        <v>107</v>
      </c>
      <c r="BH108" s="95" t="s">
        <v>62</v>
      </c>
      <c r="BI108" s="95" t="s">
        <v>64</v>
      </c>
      <c r="BJ108" s="96">
        <v>37</v>
      </c>
      <c r="BK108" s="96">
        <v>24</v>
      </c>
      <c r="BL108" s="96">
        <v>28</v>
      </c>
      <c r="BM108" s="96">
        <v>28</v>
      </c>
      <c r="BN108" s="96">
        <v>103</v>
      </c>
      <c r="BO108" s="96">
        <v>88</v>
      </c>
      <c r="BP108" s="53"/>
    </row>
    <row r="109" spans="1:68" x14ac:dyDescent="0.25">
      <c r="A109" s="42" t="str">
        <f t="shared" si="8"/>
        <v>1833  RANATurnusstillingerover 20% til 40%</v>
      </c>
      <c r="B109" s="83" t="s">
        <v>107</v>
      </c>
      <c r="C109" s="83" t="s">
        <v>62</v>
      </c>
      <c r="D109" s="83" t="s">
        <v>60</v>
      </c>
      <c r="E109" s="84">
        <v>51</v>
      </c>
      <c r="F109" s="84">
        <v>46</v>
      </c>
      <c r="G109" s="84">
        <v>53</v>
      </c>
      <c r="H109" s="84">
        <v>57</v>
      </c>
      <c r="I109" s="84">
        <v>92</v>
      </c>
      <c r="J109" s="84">
        <v>110</v>
      </c>
      <c r="T109" s="45" t="str">
        <f t="shared" si="9"/>
        <v>1833  RANATurnusstillingerover 20% til 40%</v>
      </c>
      <c r="U109" s="87" t="s">
        <v>107</v>
      </c>
      <c r="V109" s="87" t="s">
        <v>62</v>
      </c>
      <c r="W109" s="87" t="s">
        <v>60</v>
      </c>
      <c r="X109" s="88">
        <v>45</v>
      </c>
      <c r="Y109" s="88">
        <v>53</v>
      </c>
      <c r="Z109" s="88">
        <v>51</v>
      </c>
      <c r="AA109" s="88">
        <v>50</v>
      </c>
      <c r="AB109" s="88">
        <v>84</v>
      </c>
      <c r="AC109" s="88">
        <v>100</v>
      </c>
      <c r="AM109" s="48" t="str">
        <f t="shared" si="10"/>
        <v>1833  RANATurnusstillingerover 20% til 40%</v>
      </c>
      <c r="AN109" s="91" t="s">
        <v>107</v>
      </c>
      <c r="AO109" s="91" t="s">
        <v>62</v>
      </c>
      <c r="AP109" s="91" t="s">
        <v>60</v>
      </c>
      <c r="AQ109" s="92">
        <v>51</v>
      </c>
      <c r="AR109" s="92">
        <v>44</v>
      </c>
      <c r="AS109" s="92">
        <v>54</v>
      </c>
      <c r="AT109" s="92">
        <v>57</v>
      </c>
      <c r="AU109" s="92">
        <v>84</v>
      </c>
      <c r="AV109" s="92">
        <v>105</v>
      </c>
      <c r="BF109" s="51" t="str">
        <f t="shared" si="11"/>
        <v>1833  RANATurnusstillingerover 20% til 40%</v>
      </c>
      <c r="BG109" s="95" t="s">
        <v>107</v>
      </c>
      <c r="BH109" s="95" t="s">
        <v>62</v>
      </c>
      <c r="BI109" s="95" t="s">
        <v>60</v>
      </c>
      <c r="BJ109" s="96">
        <v>43</v>
      </c>
      <c r="BK109" s="96">
        <v>48</v>
      </c>
      <c r="BL109" s="96">
        <v>51</v>
      </c>
      <c r="BM109" s="96">
        <v>48</v>
      </c>
      <c r="BN109" s="96">
        <v>72</v>
      </c>
      <c r="BO109" s="96">
        <v>95</v>
      </c>
      <c r="BP109" s="53"/>
    </row>
    <row r="110" spans="1:68" x14ac:dyDescent="0.25">
      <c r="A110" s="42" t="str">
        <f t="shared" si="8"/>
        <v>1833  RANATurnusstillingerover 40% til 50%</v>
      </c>
      <c r="B110" s="83" t="s">
        <v>107</v>
      </c>
      <c r="C110" s="83" t="s">
        <v>62</v>
      </c>
      <c r="D110" s="83" t="s">
        <v>1</v>
      </c>
      <c r="E110" s="84">
        <v>81</v>
      </c>
      <c r="F110" s="84">
        <v>85</v>
      </c>
      <c r="G110" s="84">
        <v>78</v>
      </c>
      <c r="H110" s="84">
        <v>64</v>
      </c>
      <c r="I110" s="84">
        <v>61</v>
      </c>
      <c r="J110" s="84">
        <v>61</v>
      </c>
      <c r="T110" s="45" t="str">
        <f t="shared" si="9"/>
        <v>1833  RANATurnusstillingerover 40% til 50%</v>
      </c>
      <c r="U110" s="87" t="s">
        <v>107</v>
      </c>
      <c r="V110" s="87" t="s">
        <v>62</v>
      </c>
      <c r="W110" s="87" t="s">
        <v>1</v>
      </c>
      <c r="X110" s="88">
        <v>69</v>
      </c>
      <c r="Y110" s="88">
        <v>65</v>
      </c>
      <c r="Z110" s="88">
        <v>60</v>
      </c>
      <c r="AA110" s="88">
        <v>57</v>
      </c>
      <c r="AB110" s="88">
        <v>51</v>
      </c>
      <c r="AC110" s="88">
        <v>56</v>
      </c>
      <c r="AM110" s="48" t="str">
        <f t="shared" si="10"/>
        <v>1833  RANATurnusstillingerover 40% til 50%</v>
      </c>
      <c r="AN110" s="91" t="s">
        <v>107</v>
      </c>
      <c r="AO110" s="91" t="s">
        <v>62</v>
      </c>
      <c r="AP110" s="91" t="s">
        <v>1</v>
      </c>
      <c r="AQ110" s="92">
        <v>78</v>
      </c>
      <c r="AR110" s="92">
        <v>83</v>
      </c>
      <c r="AS110" s="92">
        <v>77</v>
      </c>
      <c r="AT110" s="92">
        <v>63</v>
      </c>
      <c r="AU110" s="92">
        <v>62</v>
      </c>
      <c r="AV110" s="92">
        <v>57</v>
      </c>
      <c r="BF110" s="51" t="str">
        <f t="shared" si="11"/>
        <v>1833  RANATurnusstillingerover 40% til 50%</v>
      </c>
      <c r="BG110" s="95" t="s">
        <v>107</v>
      </c>
      <c r="BH110" s="95" t="s">
        <v>62</v>
      </c>
      <c r="BI110" s="95" t="s">
        <v>1</v>
      </c>
      <c r="BJ110" s="96">
        <v>64</v>
      </c>
      <c r="BK110" s="96">
        <v>64</v>
      </c>
      <c r="BL110" s="96">
        <v>59</v>
      </c>
      <c r="BM110" s="96">
        <v>56</v>
      </c>
      <c r="BN110" s="96">
        <v>52</v>
      </c>
      <c r="BO110" s="96">
        <v>51</v>
      </c>
      <c r="BP110" s="53"/>
    </row>
    <row r="111" spans="1:68" x14ac:dyDescent="0.25">
      <c r="A111" s="42" t="str">
        <f t="shared" si="8"/>
        <v>1833  RANATurnusstillingerover 50% til 60%</v>
      </c>
      <c r="B111" s="83" t="s">
        <v>107</v>
      </c>
      <c r="C111" s="83" t="s">
        <v>62</v>
      </c>
      <c r="D111" s="83" t="s">
        <v>2</v>
      </c>
      <c r="E111" s="84">
        <v>97</v>
      </c>
      <c r="F111" s="84">
        <v>105</v>
      </c>
      <c r="G111" s="84">
        <v>107</v>
      </c>
      <c r="H111" s="84">
        <v>111</v>
      </c>
      <c r="I111" s="84">
        <v>90</v>
      </c>
      <c r="J111" s="84">
        <v>81</v>
      </c>
      <c r="T111" s="45" t="str">
        <f t="shared" si="9"/>
        <v>1833  RANATurnusstillingerover 50% til 60%</v>
      </c>
      <c r="U111" s="87" t="s">
        <v>107</v>
      </c>
      <c r="V111" s="87" t="s">
        <v>62</v>
      </c>
      <c r="W111" s="87" t="s">
        <v>2</v>
      </c>
      <c r="X111" s="88">
        <v>57</v>
      </c>
      <c r="Y111" s="88">
        <v>71</v>
      </c>
      <c r="Z111" s="88">
        <v>87</v>
      </c>
      <c r="AA111" s="88">
        <v>78</v>
      </c>
      <c r="AB111" s="88">
        <v>79</v>
      </c>
      <c r="AC111" s="88">
        <v>66</v>
      </c>
      <c r="AM111" s="48" t="str">
        <f t="shared" si="10"/>
        <v>1833  RANATurnusstillingerover 50% til 60%</v>
      </c>
      <c r="AN111" s="91" t="s">
        <v>107</v>
      </c>
      <c r="AO111" s="91" t="s">
        <v>62</v>
      </c>
      <c r="AP111" s="91" t="s">
        <v>2</v>
      </c>
      <c r="AQ111" s="92">
        <v>98</v>
      </c>
      <c r="AR111" s="92">
        <v>106</v>
      </c>
      <c r="AS111" s="92">
        <v>107</v>
      </c>
      <c r="AT111" s="92">
        <v>109</v>
      </c>
      <c r="AU111" s="92">
        <v>87</v>
      </c>
      <c r="AV111" s="92">
        <v>79</v>
      </c>
      <c r="BF111" s="51" t="str">
        <f t="shared" si="11"/>
        <v>1833  RANATurnusstillingerover 50% til 60%</v>
      </c>
      <c r="BG111" s="95" t="s">
        <v>107</v>
      </c>
      <c r="BH111" s="95" t="s">
        <v>62</v>
      </c>
      <c r="BI111" s="95" t="s">
        <v>2</v>
      </c>
      <c r="BJ111" s="96">
        <v>57</v>
      </c>
      <c r="BK111" s="96">
        <v>70</v>
      </c>
      <c r="BL111" s="96">
        <v>88</v>
      </c>
      <c r="BM111" s="96">
        <v>78</v>
      </c>
      <c r="BN111" s="96">
        <v>76</v>
      </c>
      <c r="BO111" s="96">
        <v>64</v>
      </c>
      <c r="BP111" s="53"/>
    </row>
    <row r="112" spans="1:68" x14ac:dyDescent="0.25">
      <c r="A112" s="42" t="str">
        <f t="shared" si="8"/>
        <v>1833  RANATurnusstillingerover 60% til 70%</v>
      </c>
      <c r="B112" s="83" t="s">
        <v>107</v>
      </c>
      <c r="C112" s="83" t="s">
        <v>62</v>
      </c>
      <c r="D112" s="83" t="s">
        <v>3</v>
      </c>
      <c r="E112" s="84">
        <v>59</v>
      </c>
      <c r="F112" s="84">
        <v>66</v>
      </c>
      <c r="G112" s="84">
        <v>59</v>
      </c>
      <c r="H112" s="84">
        <v>68</v>
      </c>
      <c r="I112" s="84">
        <v>70</v>
      </c>
      <c r="J112" s="84">
        <v>68</v>
      </c>
      <c r="T112" s="45" t="str">
        <f t="shared" si="9"/>
        <v>1833  RANATurnusstillingerover 60% til 70%</v>
      </c>
      <c r="U112" s="87" t="s">
        <v>107</v>
      </c>
      <c r="V112" s="87" t="s">
        <v>62</v>
      </c>
      <c r="W112" s="87" t="s">
        <v>3</v>
      </c>
      <c r="X112" s="88">
        <v>78</v>
      </c>
      <c r="Y112" s="88">
        <v>63</v>
      </c>
      <c r="Z112" s="88">
        <v>77</v>
      </c>
      <c r="AA112" s="88">
        <v>76</v>
      </c>
      <c r="AB112" s="88">
        <v>52</v>
      </c>
      <c r="AC112" s="88">
        <v>58</v>
      </c>
      <c r="AM112" s="48" t="str">
        <f t="shared" si="10"/>
        <v>1833  RANATurnusstillingerover 60% til 70%</v>
      </c>
      <c r="AN112" s="91" t="s">
        <v>107</v>
      </c>
      <c r="AO112" s="91" t="s">
        <v>62</v>
      </c>
      <c r="AP112" s="91" t="s">
        <v>3</v>
      </c>
      <c r="AQ112" s="92">
        <v>62</v>
      </c>
      <c r="AR112" s="92">
        <v>67</v>
      </c>
      <c r="AS112" s="92">
        <v>58</v>
      </c>
      <c r="AT112" s="92">
        <v>69</v>
      </c>
      <c r="AU112" s="92">
        <v>70</v>
      </c>
      <c r="AV112" s="92">
        <v>68</v>
      </c>
      <c r="BF112" s="51" t="str">
        <f t="shared" si="11"/>
        <v>1833  RANATurnusstillingerover 60% til 70%</v>
      </c>
      <c r="BG112" s="95" t="s">
        <v>107</v>
      </c>
      <c r="BH112" s="95" t="s">
        <v>62</v>
      </c>
      <c r="BI112" s="95" t="s">
        <v>3</v>
      </c>
      <c r="BJ112" s="96">
        <v>82</v>
      </c>
      <c r="BK112" s="96">
        <v>65</v>
      </c>
      <c r="BL112" s="96">
        <v>76</v>
      </c>
      <c r="BM112" s="96">
        <v>73</v>
      </c>
      <c r="BN112" s="96">
        <v>53</v>
      </c>
      <c r="BO112" s="96">
        <v>56</v>
      </c>
      <c r="BP112" s="53"/>
    </row>
    <row r="113" spans="1:68" x14ac:dyDescent="0.25">
      <c r="A113" s="42" t="str">
        <f t="shared" si="8"/>
        <v>1833  RANATurnusstillingerover 70 til 80%</v>
      </c>
      <c r="B113" s="83" t="s">
        <v>107</v>
      </c>
      <c r="C113" s="83" t="s">
        <v>62</v>
      </c>
      <c r="D113" s="83" t="s">
        <v>4</v>
      </c>
      <c r="E113" s="84">
        <v>142</v>
      </c>
      <c r="F113" s="84">
        <v>147</v>
      </c>
      <c r="G113" s="84">
        <v>134</v>
      </c>
      <c r="H113" s="84">
        <v>133</v>
      </c>
      <c r="I113" s="84">
        <v>135</v>
      </c>
      <c r="J113" s="84">
        <v>135</v>
      </c>
      <c r="T113" s="45" t="str">
        <f t="shared" si="9"/>
        <v>1833  RANATurnusstillingerover 70 til 80%</v>
      </c>
      <c r="U113" s="87" t="s">
        <v>107</v>
      </c>
      <c r="V113" s="87" t="s">
        <v>62</v>
      </c>
      <c r="W113" s="87" t="s">
        <v>4</v>
      </c>
      <c r="X113" s="88">
        <v>112</v>
      </c>
      <c r="Y113" s="88">
        <v>147</v>
      </c>
      <c r="Z113" s="88">
        <v>134</v>
      </c>
      <c r="AA113" s="88">
        <v>138</v>
      </c>
      <c r="AB113" s="88">
        <v>128</v>
      </c>
      <c r="AC113" s="88">
        <v>125</v>
      </c>
      <c r="AM113" s="48" t="str">
        <f t="shared" si="10"/>
        <v>1833  RANATurnusstillingerover 70 til 80%</v>
      </c>
      <c r="AN113" s="91" t="s">
        <v>107</v>
      </c>
      <c r="AO113" s="91" t="s">
        <v>62</v>
      </c>
      <c r="AP113" s="91" t="s">
        <v>4</v>
      </c>
      <c r="AQ113" s="92">
        <v>143</v>
      </c>
      <c r="AR113" s="92">
        <v>145</v>
      </c>
      <c r="AS113" s="92">
        <v>134</v>
      </c>
      <c r="AT113" s="92">
        <v>135</v>
      </c>
      <c r="AU113" s="92">
        <v>139</v>
      </c>
      <c r="AV113" s="92">
        <v>141</v>
      </c>
      <c r="BF113" s="51" t="str">
        <f t="shared" si="11"/>
        <v>1833  RANATurnusstillingerover 70 til 80%</v>
      </c>
      <c r="BG113" s="95" t="s">
        <v>107</v>
      </c>
      <c r="BH113" s="95" t="s">
        <v>62</v>
      </c>
      <c r="BI113" s="95" t="s">
        <v>4</v>
      </c>
      <c r="BJ113" s="96">
        <v>114</v>
      </c>
      <c r="BK113" s="96">
        <v>145</v>
      </c>
      <c r="BL113" s="96">
        <v>133</v>
      </c>
      <c r="BM113" s="96">
        <v>139</v>
      </c>
      <c r="BN113" s="96">
        <v>128</v>
      </c>
      <c r="BO113" s="96">
        <v>128</v>
      </c>
      <c r="BP113" s="53"/>
    </row>
    <row r="114" spans="1:68" x14ac:dyDescent="0.25">
      <c r="A114" s="42" t="str">
        <f t="shared" si="8"/>
        <v>1833  RANATurnusstillingerover 80% under 100%</v>
      </c>
      <c r="B114" s="83" t="s">
        <v>107</v>
      </c>
      <c r="C114" s="83" t="s">
        <v>62</v>
      </c>
      <c r="D114" s="83" t="s">
        <v>5</v>
      </c>
      <c r="E114" s="84">
        <v>98</v>
      </c>
      <c r="F114" s="84">
        <v>95</v>
      </c>
      <c r="G114" s="84">
        <v>103</v>
      </c>
      <c r="H114" s="84">
        <v>110</v>
      </c>
      <c r="I114" s="84">
        <v>133</v>
      </c>
      <c r="J114" s="84">
        <v>143</v>
      </c>
      <c r="T114" s="45" t="str">
        <f t="shared" si="9"/>
        <v>1833  RANATurnusstillingerover 80% under 100%</v>
      </c>
      <c r="U114" s="87" t="s">
        <v>107</v>
      </c>
      <c r="V114" s="87" t="s">
        <v>62</v>
      </c>
      <c r="W114" s="87" t="s">
        <v>5</v>
      </c>
      <c r="X114" s="88">
        <v>196</v>
      </c>
      <c r="Y114" s="88">
        <v>193</v>
      </c>
      <c r="Z114" s="88">
        <v>166</v>
      </c>
      <c r="AA114" s="88">
        <v>190</v>
      </c>
      <c r="AB114" s="88">
        <v>205</v>
      </c>
      <c r="AC114" s="88">
        <v>212</v>
      </c>
      <c r="AM114" s="48" t="str">
        <f t="shared" si="10"/>
        <v>1833  RANATurnusstillingerover 80% under 100%</v>
      </c>
      <c r="AN114" s="91" t="s">
        <v>107</v>
      </c>
      <c r="AO114" s="91" t="s">
        <v>62</v>
      </c>
      <c r="AP114" s="91" t="s">
        <v>5</v>
      </c>
      <c r="AQ114" s="92">
        <v>102</v>
      </c>
      <c r="AR114" s="92">
        <v>100</v>
      </c>
      <c r="AS114" s="92">
        <v>110</v>
      </c>
      <c r="AT114" s="92">
        <v>115</v>
      </c>
      <c r="AU114" s="92">
        <v>146</v>
      </c>
      <c r="AV114" s="92">
        <v>153</v>
      </c>
      <c r="BF114" s="51" t="str">
        <f t="shared" si="11"/>
        <v>1833  RANATurnusstillingerover 80% under 100%</v>
      </c>
      <c r="BG114" s="95" t="s">
        <v>107</v>
      </c>
      <c r="BH114" s="95" t="s">
        <v>62</v>
      </c>
      <c r="BI114" s="95" t="s">
        <v>5</v>
      </c>
      <c r="BJ114" s="96">
        <v>198</v>
      </c>
      <c r="BK114" s="96">
        <v>196</v>
      </c>
      <c r="BL114" s="96">
        <v>172</v>
      </c>
      <c r="BM114" s="96">
        <v>195</v>
      </c>
      <c r="BN114" s="96">
        <v>215</v>
      </c>
      <c r="BO114" s="96">
        <v>223</v>
      </c>
      <c r="BP114" s="53"/>
    </row>
    <row r="115" spans="1:68" x14ac:dyDescent="0.25">
      <c r="A115" s="42" t="str">
        <f t="shared" si="8"/>
        <v>1833  RANATurnusstillinger100% eller mer</v>
      </c>
      <c r="B115" s="83" t="s">
        <v>107</v>
      </c>
      <c r="C115" s="83" t="s">
        <v>62</v>
      </c>
      <c r="D115" s="83" t="s">
        <v>6</v>
      </c>
      <c r="E115" s="84">
        <v>146</v>
      </c>
      <c r="F115" s="84">
        <v>188</v>
      </c>
      <c r="G115" s="84">
        <v>198</v>
      </c>
      <c r="H115" s="84">
        <v>201</v>
      </c>
      <c r="I115" s="84">
        <v>189</v>
      </c>
      <c r="J115" s="84">
        <v>211</v>
      </c>
      <c r="T115" s="45" t="str">
        <f t="shared" si="9"/>
        <v>1833  RANATurnusstillinger100% eller mer</v>
      </c>
      <c r="U115" s="87" t="s">
        <v>107</v>
      </c>
      <c r="V115" s="87" t="s">
        <v>62</v>
      </c>
      <c r="W115" s="87" t="s">
        <v>6</v>
      </c>
      <c r="X115" s="88">
        <v>159</v>
      </c>
      <c r="Y115" s="88">
        <v>195</v>
      </c>
      <c r="Z115" s="88">
        <v>205</v>
      </c>
      <c r="AA115" s="88">
        <v>208</v>
      </c>
      <c r="AB115" s="88">
        <v>204</v>
      </c>
      <c r="AC115" s="88">
        <v>230</v>
      </c>
      <c r="AM115" s="48" t="str">
        <f t="shared" si="10"/>
        <v>1833  RANATurnusstillinger100% eller mer</v>
      </c>
      <c r="AN115" s="91" t="s">
        <v>107</v>
      </c>
      <c r="AO115" s="91" t="s">
        <v>62</v>
      </c>
      <c r="AP115" s="91" t="s">
        <v>6</v>
      </c>
      <c r="AQ115" s="92">
        <v>151</v>
      </c>
      <c r="AR115" s="92">
        <v>195</v>
      </c>
      <c r="AS115" s="92">
        <v>202</v>
      </c>
      <c r="AT115" s="92">
        <v>203</v>
      </c>
      <c r="AU115" s="92">
        <v>200</v>
      </c>
      <c r="AV115" s="92">
        <v>222</v>
      </c>
      <c r="BF115" s="51" t="str">
        <f t="shared" si="11"/>
        <v>1833  RANATurnusstillinger100% eller mer</v>
      </c>
      <c r="BG115" s="95" t="s">
        <v>107</v>
      </c>
      <c r="BH115" s="95" t="s">
        <v>62</v>
      </c>
      <c r="BI115" s="95" t="s">
        <v>6</v>
      </c>
      <c r="BJ115" s="96">
        <v>166</v>
      </c>
      <c r="BK115" s="96">
        <v>204</v>
      </c>
      <c r="BL115" s="96">
        <v>210</v>
      </c>
      <c r="BM115" s="96">
        <v>212</v>
      </c>
      <c r="BN115" s="96">
        <v>221</v>
      </c>
      <c r="BO115" s="96">
        <v>244</v>
      </c>
      <c r="BP115" s="53"/>
    </row>
    <row r="116" spans="1:68" x14ac:dyDescent="0.25">
      <c r="A116" s="42" t="str">
        <f t="shared" si="8"/>
        <v>1860  VESTVÅGØYAlle stillinger0% til 20%</v>
      </c>
      <c r="B116" s="83" t="s">
        <v>108</v>
      </c>
      <c r="C116" s="83" t="s">
        <v>31</v>
      </c>
      <c r="D116" s="83" t="s">
        <v>64</v>
      </c>
      <c r="E116" s="84">
        <v>18</v>
      </c>
      <c r="F116" s="84">
        <v>24</v>
      </c>
      <c r="G116" s="84">
        <v>18</v>
      </c>
      <c r="H116" s="84">
        <v>15</v>
      </c>
      <c r="I116" s="84">
        <v>65</v>
      </c>
      <c r="J116" s="84">
        <v>61</v>
      </c>
      <c r="T116" s="45" t="str">
        <f t="shared" si="9"/>
        <v>1860  VESTVÅGØYAlle stillinger0% til 20%</v>
      </c>
      <c r="U116" s="87" t="s">
        <v>108</v>
      </c>
      <c r="V116" s="87" t="s">
        <v>31</v>
      </c>
      <c r="W116" s="87" t="s">
        <v>64</v>
      </c>
      <c r="X116" s="88">
        <v>11</v>
      </c>
      <c r="Y116" s="88">
        <v>9</v>
      </c>
      <c r="Z116" s="88">
        <v>11</v>
      </c>
      <c r="AA116" s="88">
        <v>9</v>
      </c>
      <c r="AB116" s="88">
        <v>60</v>
      </c>
      <c r="AC116" s="88">
        <v>53</v>
      </c>
      <c r="AM116" s="48" t="str">
        <f t="shared" si="10"/>
        <v>1860  VESTVÅGØYAlle stillinger0% til 20%</v>
      </c>
      <c r="AN116" s="91" t="s">
        <v>108</v>
      </c>
      <c r="AO116" s="91" t="s">
        <v>31</v>
      </c>
      <c r="AP116" s="91" t="s">
        <v>64</v>
      </c>
      <c r="AQ116" s="92">
        <v>17</v>
      </c>
      <c r="AR116" s="92">
        <v>23</v>
      </c>
      <c r="AS116" s="92">
        <v>15</v>
      </c>
      <c r="AT116" s="92">
        <v>13</v>
      </c>
      <c r="AU116" s="92">
        <v>52</v>
      </c>
      <c r="AV116" s="92">
        <v>51</v>
      </c>
      <c r="BF116" s="51" t="str">
        <f t="shared" si="11"/>
        <v>1860  VESTVÅGØYAlle stillinger0% til 20%</v>
      </c>
      <c r="BG116" s="95" t="s">
        <v>108</v>
      </c>
      <c r="BH116" s="95" t="s">
        <v>31</v>
      </c>
      <c r="BI116" s="95" t="s">
        <v>64</v>
      </c>
      <c r="BJ116" s="96">
        <v>11</v>
      </c>
      <c r="BK116" s="96">
        <v>9</v>
      </c>
      <c r="BL116" s="96">
        <v>10</v>
      </c>
      <c r="BM116" s="96">
        <v>8</v>
      </c>
      <c r="BN116" s="96">
        <v>48</v>
      </c>
      <c r="BO116" s="96">
        <v>45</v>
      </c>
      <c r="BP116" s="53"/>
    </row>
    <row r="117" spans="1:68" x14ac:dyDescent="0.25">
      <c r="A117" s="42" t="str">
        <f t="shared" si="8"/>
        <v>1860  VESTVÅGØYAlle stillingerover 20% til 40%</v>
      </c>
      <c r="B117" s="83" t="s">
        <v>108</v>
      </c>
      <c r="C117" s="83" t="s">
        <v>31</v>
      </c>
      <c r="D117" s="83" t="s">
        <v>60</v>
      </c>
      <c r="E117" s="84">
        <v>44</v>
      </c>
      <c r="F117" s="84">
        <v>44</v>
      </c>
      <c r="G117" s="84">
        <v>50</v>
      </c>
      <c r="H117" s="84">
        <v>45</v>
      </c>
      <c r="I117" s="84">
        <v>61</v>
      </c>
      <c r="J117" s="84">
        <v>73</v>
      </c>
      <c r="T117" s="45" t="str">
        <f t="shared" si="9"/>
        <v>1860  VESTVÅGØYAlle stillingerover 20% til 40%</v>
      </c>
      <c r="U117" s="87" t="s">
        <v>108</v>
      </c>
      <c r="V117" s="87" t="s">
        <v>31</v>
      </c>
      <c r="W117" s="87" t="s">
        <v>60</v>
      </c>
      <c r="X117" s="88">
        <v>30</v>
      </c>
      <c r="Y117" s="88">
        <v>30</v>
      </c>
      <c r="Z117" s="88">
        <v>37</v>
      </c>
      <c r="AA117" s="88">
        <v>28</v>
      </c>
      <c r="AB117" s="88">
        <v>52</v>
      </c>
      <c r="AC117" s="88">
        <v>60</v>
      </c>
      <c r="AM117" s="48" t="str">
        <f t="shared" si="10"/>
        <v>1860  VESTVÅGØYAlle stillingerover 20% til 40%</v>
      </c>
      <c r="AN117" s="91" t="s">
        <v>108</v>
      </c>
      <c r="AO117" s="91" t="s">
        <v>31</v>
      </c>
      <c r="AP117" s="91" t="s">
        <v>60</v>
      </c>
      <c r="AQ117" s="92">
        <v>33</v>
      </c>
      <c r="AR117" s="92">
        <v>40</v>
      </c>
      <c r="AS117" s="92">
        <v>45</v>
      </c>
      <c r="AT117" s="92">
        <v>41</v>
      </c>
      <c r="AU117" s="92">
        <v>56</v>
      </c>
      <c r="AV117" s="92">
        <v>67</v>
      </c>
      <c r="BF117" s="51" t="str">
        <f t="shared" si="11"/>
        <v>1860  VESTVÅGØYAlle stillingerover 20% til 40%</v>
      </c>
      <c r="BG117" s="95" t="s">
        <v>108</v>
      </c>
      <c r="BH117" s="95" t="s">
        <v>31</v>
      </c>
      <c r="BI117" s="95" t="s">
        <v>60</v>
      </c>
      <c r="BJ117" s="96">
        <v>19</v>
      </c>
      <c r="BK117" s="96">
        <v>27</v>
      </c>
      <c r="BL117" s="96">
        <v>31</v>
      </c>
      <c r="BM117" s="96">
        <v>24</v>
      </c>
      <c r="BN117" s="96">
        <v>47</v>
      </c>
      <c r="BO117" s="96">
        <v>53</v>
      </c>
      <c r="BP117" s="53"/>
    </row>
    <row r="118" spans="1:68" x14ac:dyDescent="0.25">
      <c r="A118" s="42" t="str">
        <f t="shared" si="8"/>
        <v>1860  VESTVÅGØYAlle stillingerover 40% til 50%</v>
      </c>
      <c r="B118" s="83" t="s">
        <v>108</v>
      </c>
      <c r="C118" s="83" t="s">
        <v>31</v>
      </c>
      <c r="D118" s="83" t="s">
        <v>1</v>
      </c>
      <c r="E118" s="84">
        <v>119</v>
      </c>
      <c r="F118" s="84">
        <v>117</v>
      </c>
      <c r="G118" s="84">
        <v>98</v>
      </c>
      <c r="H118" s="84">
        <v>94</v>
      </c>
      <c r="I118" s="84">
        <v>88</v>
      </c>
      <c r="J118" s="84">
        <v>81</v>
      </c>
      <c r="T118" s="45" t="str">
        <f t="shared" si="9"/>
        <v>1860  VESTVÅGØYAlle stillingerover 40% til 50%</v>
      </c>
      <c r="U118" s="87" t="s">
        <v>108</v>
      </c>
      <c r="V118" s="87" t="s">
        <v>31</v>
      </c>
      <c r="W118" s="87" t="s">
        <v>1</v>
      </c>
      <c r="X118" s="88">
        <v>64</v>
      </c>
      <c r="Y118" s="88">
        <v>70</v>
      </c>
      <c r="Z118" s="88">
        <v>64</v>
      </c>
      <c r="AA118" s="88">
        <v>64</v>
      </c>
      <c r="AB118" s="88">
        <v>58</v>
      </c>
      <c r="AC118" s="88">
        <v>64</v>
      </c>
      <c r="AM118" s="48" t="str">
        <f t="shared" si="10"/>
        <v>1860  VESTVÅGØYAlle stillingerover 40% til 50%</v>
      </c>
      <c r="AN118" s="91" t="s">
        <v>108</v>
      </c>
      <c r="AO118" s="91" t="s">
        <v>31</v>
      </c>
      <c r="AP118" s="91" t="s">
        <v>1</v>
      </c>
      <c r="AQ118" s="92">
        <v>115</v>
      </c>
      <c r="AR118" s="92">
        <v>115</v>
      </c>
      <c r="AS118" s="92">
        <v>95</v>
      </c>
      <c r="AT118" s="92">
        <v>88</v>
      </c>
      <c r="AU118" s="92">
        <v>87</v>
      </c>
      <c r="AV118" s="92">
        <v>80</v>
      </c>
      <c r="BF118" s="51" t="str">
        <f t="shared" si="11"/>
        <v>1860  VESTVÅGØYAlle stillingerover 40% til 50%</v>
      </c>
      <c r="BG118" s="95" t="s">
        <v>108</v>
      </c>
      <c r="BH118" s="95" t="s">
        <v>31</v>
      </c>
      <c r="BI118" s="95" t="s">
        <v>1</v>
      </c>
      <c r="BJ118" s="96">
        <v>60</v>
      </c>
      <c r="BK118" s="96">
        <v>67</v>
      </c>
      <c r="BL118" s="96">
        <v>60</v>
      </c>
      <c r="BM118" s="96">
        <v>58</v>
      </c>
      <c r="BN118" s="96">
        <v>55</v>
      </c>
      <c r="BO118" s="96">
        <v>61</v>
      </c>
      <c r="BP118" s="53"/>
    </row>
    <row r="119" spans="1:68" x14ac:dyDescent="0.25">
      <c r="A119" s="42" t="str">
        <f t="shared" si="8"/>
        <v>1860  VESTVÅGØYAlle stillingerover 50% til 60%</v>
      </c>
      <c r="B119" s="83" t="s">
        <v>108</v>
      </c>
      <c r="C119" s="83" t="s">
        <v>31</v>
      </c>
      <c r="D119" s="83" t="s">
        <v>2</v>
      </c>
      <c r="E119" s="84">
        <v>50</v>
      </c>
      <c r="F119" s="84">
        <v>53</v>
      </c>
      <c r="G119" s="84">
        <v>62</v>
      </c>
      <c r="H119" s="84">
        <v>46</v>
      </c>
      <c r="I119" s="84">
        <v>40</v>
      </c>
      <c r="J119" s="84">
        <v>45</v>
      </c>
      <c r="T119" s="45" t="str">
        <f t="shared" si="9"/>
        <v>1860  VESTVÅGØYAlle stillingerover 50% til 60%</v>
      </c>
      <c r="U119" s="87" t="s">
        <v>108</v>
      </c>
      <c r="V119" s="87" t="s">
        <v>31</v>
      </c>
      <c r="W119" s="87" t="s">
        <v>2</v>
      </c>
      <c r="X119" s="88">
        <v>49</v>
      </c>
      <c r="Y119" s="88">
        <v>48</v>
      </c>
      <c r="Z119" s="88">
        <v>49</v>
      </c>
      <c r="AA119" s="88">
        <v>46</v>
      </c>
      <c r="AB119" s="88">
        <v>37</v>
      </c>
      <c r="AC119" s="88">
        <v>45</v>
      </c>
      <c r="AM119" s="48" t="str">
        <f t="shared" si="10"/>
        <v>1860  VESTVÅGØYAlle stillingerover 50% til 60%</v>
      </c>
      <c r="AN119" s="91" t="s">
        <v>108</v>
      </c>
      <c r="AO119" s="91" t="s">
        <v>31</v>
      </c>
      <c r="AP119" s="91" t="s">
        <v>2</v>
      </c>
      <c r="AQ119" s="92">
        <v>51</v>
      </c>
      <c r="AR119" s="92">
        <v>52</v>
      </c>
      <c r="AS119" s="92">
        <v>63</v>
      </c>
      <c r="AT119" s="92">
        <v>46</v>
      </c>
      <c r="AU119" s="92">
        <v>40</v>
      </c>
      <c r="AV119" s="92">
        <v>46</v>
      </c>
      <c r="BF119" s="51" t="str">
        <f t="shared" si="11"/>
        <v>1860  VESTVÅGØYAlle stillingerover 50% til 60%</v>
      </c>
      <c r="BG119" s="95" t="s">
        <v>108</v>
      </c>
      <c r="BH119" s="95" t="s">
        <v>31</v>
      </c>
      <c r="BI119" s="95" t="s">
        <v>2</v>
      </c>
      <c r="BJ119" s="96">
        <v>49</v>
      </c>
      <c r="BK119" s="96">
        <v>46</v>
      </c>
      <c r="BL119" s="96">
        <v>50</v>
      </c>
      <c r="BM119" s="96">
        <v>45</v>
      </c>
      <c r="BN119" s="96">
        <v>37</v>
      </c>
      <c r="BO119" s="96">
        <v>47</v>
      </c>
      <c r="BP119" s="53"/>
    </row>
    <row r="120" spans="1:68" x14ac:dyDescent="0.25">
      <c r="A120" s="42" t="str">
        <f t="shared" si="8"/>
        <v>1860  VESTVÅGØYAlle stillingerover 60% til 70%</v>
      </c>
      <c r="B120" s="83" t="s">
        <v>108</v>
      </c>
      <c r="C120" s="83" t="s">
        <v>31</v>
      </c>
      <c r="D120" s="83" t="s">
        <v>3</v>
      </c>
      <c r="E120" s="84">
        <v>47</v>
      </c>
      <c r="F120" s="84">
        <v>42</v>
      </c>
      <c r="G120" s="84">
        <v>48</v>
      </c>
      <c r="H120" s="84">
        <v>48</v>
      </c>
      <c r="I120" s="84">
        <v>49</v>
      </c>
      <c r="J120" s="84">
        <v>51</v>
      </c>
      <c r="T120" s="45" t="str">
        <f t="shared" si="9"/>
        <v>1860  VESTVÅGØYAlle stillingerover 60% til 70%</v>
      </c>
      <c r="U120" s="87" t="s">
        <v>108</v>
      </c>
      <c r="V120" s="87" t="s">
        <v>31</v>
      </c>
      <c r="W120" s="87" t="s">
        <v>3</v>
      </c>
      <c r="X120" s="88">
        <v>43</v>
      </c>
      <c r="Y120" s="88">
        <v>34</v>
      </c>
      <c r="Z120" s="88">
        <v>41</v>
      </c>
      <c r="AA120" s="88">
        <v>39</v>
      </c>
      <c r="AB120" s="88">
        <v>40</v>
      </c>
      <c r="AC120" s="88">
        <v>31</v>
      </c>
      <c r="AM120" s="48" t="str">
        <f t="shared" si="10"/>
        <v>1860  VESTVÅGØYAlle stillingerover 60% til 70%</v>
      </c>
      <c r="AN120" s="91" t="s">
        <v>108</v>
      </c>
      <c r="AO120" s="91" t="s">
        <v>31</v>
      </c>
      <c r="AP120" s="91" t="s">
        <v>3</v>
      </c>
      <c r="AQ120" s="92">
        <v>48</v>
      </c>
      <c r="AR120" s="92">
        <v>43</v>
      </c>
      <c r="AS120" s="92">
        <v>49</v>
      </c>
      <c r="AT120" s="92">
        <v>50</v>
      </c>
      <c r="AU120" s="92">
        <v>50</v>
      </c>
      <c r="AV120" s="92">
        <v>50</v>
      </c>
      <c r="BF120" s="51" t="str">
        <f t="shared" si="11"/>
        <v>1860  VESTVÅGØYAlle stillingerover 60% til 70%</v>
      </c>
      <c r="BG120" s="95" t="s">
        <v>108</v>
      </c>
      <c r="BH120" s="95" t="s">
        <v>31</v>
      </c>
      <c r="BI120" s="95" t="s">
        <v>3</v>
      </c>
      <c r="BJ120" s="96">
        <v>43</v>
      </c>
      <c r="BK120" s="96">
        <v>34</v>
      </c>
      <c r="BL120" s="96">
        <v>40</v>
      </c>
      <c r="BM120" s="96">
        <v>39</v>
      </c>
      <c r="BN120" s="96">
        <v>38</v>
      </c>
      <c r="BO120" s="96">
        <v>28</v>
      </c>
      <c r="BP120" s="53"/>
    </row>
    <row r="121" spans="1:68" x14ac:dyDescent="0.25">
      <c r="A121" s="42" t="str">
        <f t="shared" si="8"/>
        <v>1860  VESTVÅGØYAlle stillingerover 70 til 80%</v>
      </c>
      <c r="B121" s="83" t="s">
        <v>108</v>
      </c>
      <c r="C121" s="83" t="s">
        <v>31</v>
      </c>
      <c r="D121" s="83" t="s">
        <v>4</v>
      </c>
      <c r="E121" s="84">
        <v>83</v>
      </c>
      <c r="F121" s="84">
        <v>90</v>
      </c>
      <c r="G121" s="84">
        <v>85</v>
      </c>
      <c r="H121" s="84">
        <v>87</v>
      </c>
      <c r="I121" s="84">
        <v>77</v>
      </c>
      <c r="J121" s="84">
        <v>88</v>
      </c>
      <c r="T121" s="45" t="str">
        <f t="shared" si="9"/>
        <v>1860  VESTVÅGØYAlle stillingerover 70 til 80%</v>
      </c>
      <c r="U121" s="87" t="s">
        <v>108</v>
      </c>
      <c r="V121" s="87" t="s">
        <v>31</v>
      </c>
      <c r="W121" s="87" t="s">
        <v>4</v>
      </c>
      <c r="X121" s="88">
        <v>71</v>
      </c>
      <c r="Y121" s="88">
        <v>84</v>
      </c>
      <c r="Z121" s="88">
        <v>76</v>
      </c>
      <c r="AA121" s="88">
        <v>92</v>
      </c>
      <c r="AB121" s="88">
        <v>71</v>
      </c>
      <c r="AC121" s="88">
        <v>69</v>
      </c>
      <c r="AM121" s="48" t="str">
        <f t="shared" si="10"/>
        <v>1860  VESTVÅGØYAlle stillingerover 70 til 80%</v>
      </c>
      <c r="AN121" s="91" t="s">
        <v>108</v>
      </c>
      <c r="AO121" s="91" t="s">
        <v>31</v>
      </c>
      <c r="AP121" s="91" t="s">
        <v>4</v>
      </c>
      <c r="AQ121" s="92">
        <v>86</v>
      </c>
      <c r="AR121" s="92">
        <v>90</v>
      </c>
      <c r="AS121" s="92">
        <v>85</v>
      </c>
      <c r="AT121" s="92">
        <v>86</v>
      </c>
      <c r="AU121" s="92">
        <v>75</v>
      </c>
      <c r="AV121" s="92">
        <v>88</v>
      </c>
      <c r="BF121" s="51" t="str">
        <f t="shared" si="11"/>
        <v>1860  VESTVÅGØYAlle stillingerover 70 til 80%</v>
      </c>
      <c r="BG121" s="95" t="s">
        <v>108</v>
      </c>
      <c r="BH121" s="95" t="s">
        <v>31</v>
      </c>
      <c r="BI121" s="95" t="s">
        <v>4</v>
      </c>
      <c r="BJ121" s="96">
        <v>73</v>
      </c>
      <c r="BK121" s="96">
        <v>82</v>
      </c>
      <c r="BL121" s="96">
        <v>74</v>
      </c>
      <c r="BM121" s="96">
        <v>92</v>
      </c>
      <c r="BN121" s="96">
        <v>68</v>
      </c>
      <c r="BO121" s="96">
        <v>70</v>
      </c>
      <c r="BP121" s="53"/>
    </row>
    <row r="122" spans="1:68" x14ac:dyDescent="0.25">
      <c r="A122" s="42" t="str">
        <f t="shared" si="8"/>
        <v>1860  VESTVÅGØYAlle stillingerover 80% under 100%</v>
      </c>
      <c r="B122" s="83" t="s">
        <v>108</v>
      </c>
      <c r="C122" s="83" t="s">
        <v>31</v>
      </c>
      <c r="D122" s="83" t="s">
        <v>5</v>
      </c>
      <c r="E122" s="84">
        <v>86</v>
      </c>
      <c r="F122" s="84">
        <v>93</v>
      </c>
      <c r="G122" s="84">
        <v>94</v>
      </c>
      <c r="H122" s="84">
        <v>108</v>
      </c>
      <c r="I122" s="84">
        <v>109</v>
      </c>
      <c r="J122" s="84">
        <v>114</v>
      </c>
      <c r="T122" s="45" t="str">
        <f t="shared" si="9"/>
        <v>1860  VESTVÅGØYAlle stillingerover 80% under 100%</v>
      </c>
      <c r="U122" s="87" t="s">
        <v>108</v>
      </c>
      <c r="V122" s="87" t="s">
        <v>31</v>
      </c>
      <c r="W122" s="87" t="s">
        <v>5</v>
      </c>
      <c r="X122" s="88">
        <v>158</v>
      </c>
      <c r="Y122" s="88">
        <v>161</v>
      </c>
      <c r="Z122" s="88">
        <v>152</v>
      </c>
      <c r="AA122" s="88">
        <v>153</v>
      </c>
      <c r="AB122" s="88">
        <v>155</v>
      </c>
      <c r="AC122" s="88">
        <v>170</v>
      </c>
      <c r="AM122" s="48" t="str">
        <f t="shared" si="10"/>
        <v>1860  VESTVÅGØYAlle stillingerover 80% under 100%</v>
      </c>
      <c r="AN122" s="91" t="s">
        <v>108</v>
      </c>
      <c r="AO122" s="91" t="s">
        <v>31</v>
      </c>
      <c r="AP122" s="91" t="s">
        <v>5</v>
      </c>
      <c r="AQ122" s="92">
        <v>93</v>
      </c>
      <c r="AR122" s="92">
        <v>96</v>
      </c>
      <c r="AS122" s="92">
        <v>98</v>
      </c>
      <c r="AT122" s="92">
        <v>115</v>
      </c>
      <c r="AU122" s="92">
        <v>122</v>
      </c>
      <c r="AV122" s="92">
        <v>123</v>
      </c>
      <c r="BF122" s="51" t="str">
        <f t="shared" si="11"/>
        <v>1860  VESTVÅGØYAlle stillingerover 80% under 100%</v>
      </c>
      <c r="BG122" s="95" t="s">
        <v>108</v>
      </c>
      <c r="BH122" s="95" t="s">
        <v>31</v>
      </c>
      <c r="BI122" s="95" t="s">
        <v>5</v>
      </c>
      <c r="BJ122" s="96">
        <v>164</v>
      </c>
      <c r="BK122" s="96">
        <v>167</v>
      </c>
      <c r="BL122" s="96">
        <v>160</v>
      </c>
      <c r="BM122" s="96">
        <v>159</v>
      </c>
      <c r="BN122" s="96">
        <v>168</v>
      </c>
      <c r="BO122" s="96">
        <v>179</v>
      </c>
      <c r="BP122" s="53"/>
    </row>
    <row r="123" spans="1:68" x14ac:dyDescent="0.25">
      <c r="A123" s="42" t="str">
        <f t="shared" si="8"/>
        <v>1860  VESTVÅGØYAlle stillinger100% eller mer</v>
      </c>
      <c r="B123" s="83" t="s">
        <v>108</v>
      </c>
      <c r="C123" s="83" t="s">
        <v>31</v>
      </c>
      <c r="D123" s="83" t="s">
        <v>6</v>
      </c>
      <c r="E123" s="84">
        <v>156</v>
      </c>
      <c r="F123" s="84">
        <v>156</v>
      </c>
      <c r="G123" s="84">
        <v>184</v>
      </c>
      <c r="H123" s="84">
        <v>174</v>
      </c>
      <c r="I123" s="84">
        <v>162</v>
      </c>
      <c r="J123" s="84">
        <v>158</v>
      </c>
      <c r="T123" s="45" t="str">
        <f t="shared" si="9"/>
        <v>1860  VESTVÅGØYAlle stillinger100% eller mer</v>
      </c>
      <c r="U123" s="87" t="s">
        <v>108</v>
      </c>
      <c r="V123" s="87" t="s">
        <v>31</v>
      </c>
      <c r="W123" s="87" t="s">
        <v>6</v>
      </c>
      <c r="X123" s="88">
        <v>177</v>
      </c>
      <c r="Y123" s="88">
        <v>183</v>
      </c>
      <c r="Z123" s="88">
        <v>209</v>
      </c>
      <c r="AA123" s="88">
        <v>186</v>
      </c>
      <c r="AB123" s="88">
        <v>178</v>
      </c>
      <c r="AC123" s="88">
        <v>179</v>
      </c>
      <c r="AM123" s="48" t="str">
        <f t="shared" si="10"/>
        <v>1860  VESTVÅGØYAlle stillinger100% eller mer</v>
      </c>
      <c r="AN123" s="91" t="s">
        <v>108</v>
      </c>
      <c r="AO123" s="91" t="s">
        <v>31</v>
      </c>
      <c r="AP123" s="91" t="s">
        <v>6</v>
      </c>
      <c r="AQ123" s="92">
        <v>160</v>
      </c>
      <c r="AR123" s="92">
        <v>160</v>
      </c>
      <c r="AS123" s="92">
        <v>189</v>
      </c>
      <c r="AT123" s="92">
        <v>178</v>
      </c>
      <c r="AU123" s="92">
        <v>169</v>
      </c>
      <c r="AV123" s="92">
        <v>166</v>
      </c>
      <c r="BF123" s="51" t="str">
        <f t="shared" si="11"/>
        <v>1860  VESTVÅGØYAlle stillinger100% eller mer</v>
      </c>
      <c r="BG123" s="95" t="s">
        <v>108</v>
      </c>
      <c r="BH123" s="95" t="s">
        <v>31</v>
      </c>
      <c r="BI123" s="95" t="s">
        <v>6</v>
      </c>
      <c r="BJ123" s="96">
        <v>184</v>
      </c>
      <c r="BK123" s="96">
        <v>187</v>
      </c>
      <c r="BL123" s="96">
        <v>214</v>
      </c>
      <c r="BM123" s="96">
        <v>192</v>
      </c>
      <c r="BN123" s="96">
        <v>190</v>
      </c>
      <c r="BO123" s="96">
        <v>188</v>
      </c>
      <c r="BP123" s="53"/>
    </row>
    <row r="124" spans="1:68" x14ac:dyDescent="0.25">
      <c r="A124" s="42" t="str">
        <f t="shared" si="8"/>
        <v>1860  VESTVÅGØYTurnusstillinger0% til 20%</v>
      </c>
      <c r="B124" s="83" t="s">
        <v>108</v>
      </c>
      <c r="C124" s="83" t="s">
        <v>62</v>
      </c>
      <c r="D124" s="83" t="s">
        <v>64</v>
      </c>
      <c r="E124" s="84">
        <v>8</v>
      </c>
      <c r="F124" s="84">
        <v>14</v>
      </c>
      <c r="G124" s="84">
        <v>9</v>
      </c>
      <c r="H124" s="84">
        <v>7</v>
      </c>
      <c r="I124" s="84">
        <v>45</v>
      </c>
      <c r="J124" s="84">
        <v>44</v>
      </c>
      <c r="T124" s="45" t="str">
        <f t="shared" si="9"/>
        <v>1860  VESTVÅGØYTurnusstillinger0% til 20%</v>
      </c>
      <c r="U124" s="87" t="s">
        <v>108</v>
      </c>
      <c r="V124" s="87" t="s">
        <v>62</v>
      </c>
      <c r="W124" s="87" t="s">
        <v>64</v>
      </c>
      <c r="X124" s="88">
        <v>4</v>
      </c>
      <c r="Y124" s="88">
        <v>3</v>
      </c>
      <c r="Z124" s="88">
        <v>2</v>
      </c>
      <c r="AA124" s="88">
        <v>3</v>
      </c>
      <c r="AB124" s="88">
        <v>41</v>
      </c>
      <c r="AC124" s="88">
        <v>38</v>
      </c>
      <c r="AM124" s="48" t="str">
        <f t="shared" si="10"/>
        <v>1860  VESTVÅGØYTurnusstillinger0% til 20%</v>
      </c>
      <c r="AN124" s="91" t="s">
        <v>108</v>
      </c>
      <c r="AO124" s="91" t="s">
        <v>62</v>
      </c>
      <c r="AP124" s="91" t="s">
        <v>64</v>
      </c>
      <c r="AQ124" s="92">
        <v>5</v>
      </c>
      <c r="AR124" s="92">
        <v>12</v>
      </c>
      <c r="AS124" s="92">
        <v>6</v>
      </c>
      <c r="AT124" s="92">
        <v>5</v>
      </c>
      <c r="AU124" s="92">
        <v>34</v>
      </c>
      <c r="AV124" s="92">
        <v>35</v>
      </c>
      <c r="BF124" s="51" t="str">
        <f t="shared" si="11"/>
        <v>1860  VESTVÅGØYTurnusstillinger0% til 20%</v>
      </c>
      <c r="BG124" s="95" t="s">
        <v>108</v>
      </c>
      <c r="BH124" s="95" t="s">
        <v>62</v>
      </c>
      <c r="BI124" s="95" t="s">
        <v>64</v>
      </c>
      <c r="BJ124" s="96">
        <v>2</v>
      </c>
      <c r="BK124" s="96">
        <v>2</v>
      </c>
      <c r="BL124" s="96">
        <v>1</v>
      </c>
      <c r="BM124" s="96">
        <v>2</v>
      </c>
      <c r="BN124" s="96">
        <v>31</v>
      </c>
      <c r="BO124" s="96">
        <v>30</v>
      </c>
      <c r="BP124" s="53"/>
    </row>
    <row r="125" spans="1:68" x14ac:dyDescent="0.25">
      <c r="A125" s="42" t="str">
        <f t="shared" si="8"/>
        <v>1860  VESTVÅGØYTurnusstillingerover 20% til 40%</v>
      </c>
      <c r="B125" s="83" t="s">
        <v>108</v>
      </c>
      <c r="C125" s="83" t="s">
        <v>62</v>
      </c>
      <c r="D125" s="83" t="s">
        <v>60</v>
      </c>
      <c r="E125" s="84">
        <v>22</v>
      </c>
      <c r="F125" s="84">
        <v>33</v>
      </c>
      <c r="G125" s="84">
        <v>24</v>
      </c>
      <c r="H125" s="84">
        <v>27</v>
      </c>
      <c r="I125" s="84">
        <v>39</v>
      </c>
      <c r="J125" s="84">
        <v>47</v>
      </c>
      <c r="T125" s="45" t="str">
        <f t="shared" si="9"/>
        <v>1860  VESTVÅGØYTurnusstillingerover 20% til 40%</v>
      </c>
      <c r="U125" s="87" t="s">
        <v>108</v>
      </c>
      <c r="V125" s="87" t="s">
        <v>62</v>
      </c>
      <c r="W125" s="87" t="s">
        <v>60</v>
      </c>
      <c r="X125" s="88">
        <v>10</v>
      </c>
      <c r="Y125" s="88">
        <v>19</v>
      </c>
      <c r="Z125" s="88">
        <v>14</v>
      </c>
      <c r="AA125" s="88">
        <v>12</v>
      </c>
      <c r="AB125" s="88">
        <v>30</v>
      </c>
      <c r="AC125" s="88">
        <v>37</v>
      </c>
      <c r="AM125" s="48" t="str">
        <f t="shared" si="10"/>
        <v>1860  VESTVÅGØYTurnusstillingerover 20% til 40%</v>
      </c>
      <c r="AN125" s="91" t="s">
        <v>108</v>
      </c>
      <c r="AO125" s="91" t="s">
        <v>62</v>
      </c>
      <c r="AP125" s="91" t="s">
        <v>60</v>
      </c>
      <c r="AQ125" s="92">
        <v>19</v>
      </c>
      <c r="AR125" s="92">
        <v>31</v>
      </c>
      <c r="AS125" s="92">
        <v>22</v>
      </c>
      <c r="AT125" s="92">
        <v>26</v>
      </c>
      <c r="AU125" s="92">
        <v>37</v>
      </c>
      <c r="AV125" s="92">
        <v>48</v>
      </c>
      <c r="BF125" s="51" t="str">
        <f t="shared" si="11"/>
        <v>1860  VESTVÅGØYTurnusstillingerover 20% til 40%</v>
      </c>
      <c r="BG125" s="95" t="s">
        <v>108</v>
      </c>
      <c r="BH125" s="95" t="s">
        <v>62</v>
      </c>
      <c r="BI125" s="95" t="s">
        <v>60</v>
      </c>
      <c r="BJ125" s="96">
        <v>7</v>
      </c>
      <c r="BK125" s="96">
        <v>17</v>
      </c>
      <c r="BL125" s="96">
        <v>11</v>
      </c>
      <c r="BM125" s="96">
        <v>11</v>
      </c>
      <c r="BN125" s="96">
        <v>28</v>
      </c>
      <c r="BO125" s="96">
        <v>36</v>
      </c>
      <c r="BP125" s="53"/>
    </row>
    <row r="126" spans="1:68" x14ac:dyDescent="0.25">
      <c r="A126" s="42" t="str">
        <f t="shared" si="8"/>
        <v>1860  VESTVÅGØYTurnusstillingerover 40% til 50%</v>
      </c>
      <c r="B126" s="83" t="s">
        <v>108</v>
      </c>
      <c r="C126" s="83" t="s">
        <v>62</v>
      </c>
      <c r="D126" s="83" t="s">
        <v>1</v>
      </c>
      <c r="E126" s="84">
        <v>96</v>
      </c>
      <c r="F126" s="84">
        <v>85</v>
      </c>
      <c r="G126" s="84">
        <v>81</v>
      </c>
      <c r="H126" s="84">
        <v>74</v>
      </c>
      <c r="I126" s="84">
        <v>70</v>
      </c>
      <c r="J126" s="84">
        <v>65</v>
      </c>
      <c r="T126" s="45" t="str">
        <f t="shared" si="9"/>
        <v>1860  VESTVÅGØYTurnusstillingerover 40% til 50%</v>
      </c>
      <c r="U126" s="87" t="s">
        <v>108</v>
      </c>
      <c r="V126" s="87" t="s">
        <v>62</v>
      </c>
      <c r="W126" s="87" t="s">
        <v>1</v>
      </c>
      <c r="X126" s="88">
        <v>45</v>
      </c>
      <c r="Y126" s="88">
        <v>43</v>
      </c>
      <c r="Z126" s="88">
        <v>48</v>
      </c>
      <c r="AA126" s="88">
        <v>44</v>
      </c>
      <c r="AB126" s="88">
        <v>40</v>
      </c>
      <c r="AC126" s="88">
        <v>44</v>
      </c>
      <c r="AM126" s="48" t="str">
        <f t="shared" si="10"/>
        <v>1860  VESTVÅGØYTurnusstillingerover 40% til 50%</v>
      </c>
      <c r="AN126" s="91" t="s">
        <v>108</v>
      </c>
      <c r="AO126" s="91" t="s">
        <v>62</v>
      </c>
      <c r="AP126" s="91" t="s">
        <v>1</v>
      </c>
      <c r="AQ126" s="92">
        <v>93</v>
      </c>
      <c r="AR126" s="92">
        <v>84</v>
      </c>
      <c r="AS126" s="92">
        <v>77</v>
      </c>
      <c r="AT126" s="92">
        <v>69</v>
      </c>
      <c r="AU126" s="92">
        <v>69</v>
      </c>
      <c r="AV126" s="92">
        <v>60</v>
      </c>
      <c r="BF126" s="51" t="str">
        <f t="shared" si="11"/>
        <v>1860  VESTVÅGØYTurnusstillingerover 40% til 50%</v>
      </c>
      <c r="BG126" s="95" t="s">
        <v>108</v>
      </c>
      <c r="BH126" s="95" t="s">
        <v>62</v>
      </c>
      <c r="BI126" s="95" t="s">
        <v>1</v>
      </c>
      <c r="BJ126" s="96">
        <v>41</v>
      </c>
      <c r="BK126" s="96">
        <v>42</v>
      </c>
      <c r="BL126" s="96">
        <v>43</v>
      </c>
      <c r="BM126" s="96">
        <v>39</v>
      </c>
      <c r="BN126" s="96">
        <v>38</v>
      </c>
      <c r="BO126" s="96">
        <v>40</v>
      </c>
      <c r="BP126" s="53"/>
    </row>
    <row r="127" spans="1:68" x14ac:dyDescent="0.25">
      <c r="A127" s="42" t="str">
        <f t="shared" si="8"/>
        <v>1860  VESTVÅGØYTurnusstillingerover 50% til 60%</v>
      </c>
      <c r="B127" s="83" t="s">
        <v>108</v>
      </c>
      <c r="C127" s="83" t="s">
        <v>62</v>
      </c>
      <c r="D127" s="83" t="s">
        <v>2</v>
      </c>
      <c r="E127" s="84">
        <v>44</v>
      </c>
      <c r="F127" s="84">
        <v>42</v>
      </c>
      <c r="G127" s="84">
        <v>51</v>
      </c>
      <c r="H127" s="84">
        <v>38</v>
      </c>
      <c r="I127" s="84">
        <v>31</v>
      </c>
      <c r="J127" s="84">
        <v>42</v>
      </c>
      <c r="T127" s="45" t="str">
        <f t="shared" si="9"/>
        <v>1860  VESTVÅGØYTurnusstillingerover 50% til 60%</v>
      </c>
      <c r="U127" s="87" t="s">
        <v>108</v>
      </c>
      <c r="V127" s="87" t="s">
        <v>62</v>
      </c>
      <c r="W127" s="87" t="s">
        <v>2</v>
      </c>
      <c r="X127" s="88">
        <v>40</v>
      </c>
      <c r="Y127" s="88">
        <v>31</v>
      </c>
      <c r="Z127" s="88">
        <v>38</v>
      </c>
      <c r="AA127" s="88">
        <v>37</v>
      </c>
      <c r="AB127" s="88">
        <v>28</v>
      </c>
      <c r="AC127" s="88">
        <v>42</v>
      </c>
      <c r="AM127" s="48" t="str">
        <f t="shared" si="10"/>
        <v>1860  VESTVÅGØYTurnusstillingerover 50% til 60%</v>
      </c>
      <c r="AN127" s="91" t="s">
        <v>108</v>
      </c>
      <c r="AO127" s="91" t="s">
        <v>62</v>
      </c>
      <c r="AP127" s="91" t="s">
        <v>2</v>
      </c>
      <c r="AQ127" s="92">
        <v>46</v>
      </c>
      <c r="AR127" s="92">
        <v>42</v>
      </c>
      <c r="AS127" s="92">
        <v>51</v>
      </c>
      <c r="AT127" s="92">
        <v>38</v>
      </c>
      <c r="AU127" s="92">
        <v>33</v>
      </c>
      <c r="AV127" s="92">
        <v>39</v>
      </c>
      <c r="BF127" s="51" t="str">
        <f t="shared" si="11"/>
        <v>1860  VESTVÅGØYTurnusstillingerover 50% til 60%</v>
      </c>
      <c r="BG127" s="95" t="s">
        <v>108</v>
      </c>
      <c r="BH127" s="95" t="s">
        <v>62</v>
      </c>
      <c r="BI127" s="95" t="s">
        <v>2</v>
      </c>
      <c r="BJ127" s="96">
        <v>42</v>
      </c>
      <c r="BK127" s="96">
        <v>31</v>
      </c>
      <c r="BL127" s="96">
        <v>38</v>
      </c>
      <c r="BM127" s="96">
        <v>36</v>
      </c>
      <c r="BN127" s="96">
        <v>29</v>
      </c>
      <c r="BO127" s="96">
        <v>40</v>
      </c>
      <c r="BP127" s="53"/>
    </row>
    <row r="128" spans="1:68" x14ac:dyDescent="0.25">
      <c r="A128" s="42" t="str">
        <f t="shared" si="8"/>
        <v>1860  VESTVÅGØYTurnusstillingerover 60% til 70%</v>
      </c>
      <c r="B128" s="83" t="s">
        <v>108</v>
      </c>
      <c r="C128" s="83" t="s">
        <v>62</v>
      </c>
      <c r="D128" s="83" t="s">
        <v>3</v>
      </c>
      <c r="E128" s="84">
        <v>41</v>
      </c>
      <c r="F128" s="84">
        <v>36</v>
      </c>
      <c r="G128" s="84">
        <v>40</v>
      </c>
      <c r="H128" s="84">
        <v>44</v>
      </c>
      <c r="I128" s="84">
        <v>42</v>
      </c>
      <c r="J128" s="84">
        <v>41</v>
      </c>
      <c r="T128" s="45" t="str">
        <f t="shared" si="9"/>
        <v>1860  VESTVÅGØYTurnusstillingerover 60% til 70%</v>
      </c>
      <c r="U128" s="87" t="s">
        <v>108</v>
      </c>
      <c r="V128" s="87" t="s">
        <v>62</v>
      </c>
      <c r="W128" s="87" t="s">
        <v>3</v>
      </c>
      <c r="X128" s="88">
        <v>35</v>
      </c>
      <c r="Y128" s="88">
        <v>27</v>
      </c>
      <c r="Z128" s="88">
        <v>33</v>
      </c>
      <c r="AA128" s="88">
        <v>34</v>
      </c>
      <c r="AB128" s="88">
        <v>33</v>
      </c>
      <c r="AC128" s="88">
        <v>23</v>
      </c>
      <c r="AM128" s="48" t="str">
        <f t="shared" si="10"/>
        <v>1860  VESTVÅGØYTurnusstillingerover 60% til 70%</v>
      </c>
      <c r="AN128" s="91" t="s">
        <v>108</v>
      </c>
      <c r="AO128" s="91" t="s">
        <v>62</v>
      </c>
      <c r="AP128" s="91" t="s">
        <v>3</v>
      </c>
      <c r="AQ128" s="92">
        <v>43</v>
      </c>
      <c r="AR128" s="92">
        <v>36</v>
      </c>
      <c r="AS128" s="92">
        <v>42</v>
      </c>
      <c r="AT128" s="92">
        <v>44</v>
      </c>
      <c r="AU128" s="92">
        <v>44</v>
      </c>
      <c r="AV128" s="92">
        <v>43</v>
      </c>
      <c r="BF128" s="51" t="str">
        <f t="shared" si="11"/>
        <v>1860  VESTVÅGØYTurnusstillingerover 60% til 70%</v>
      </c>
      <c r="BG128" s="95" t="s">
        <v>108</v>
      </c>
      <c r="BH128" s="95" t="s">
        <v>62</v>
      </c>
      <c r="BI128" s="95" t="s">
        <v>3</v>
      </c>
      <c r="BJ128" s="96">
        <v>36</v>
      </c>
      <c r="BK128" s="96">
        <v>26</v>
      </c>
      <c r="BL128" s="96">
        <v>33</v>
      </c>
      <c r="BM128" s="96">
        <v>33</v>
      </c>
      <c r="BN128" s="96">
        <v>32</v>
      </c>
      <c r="BO128" s="96">
        <v>22</v>
      </c>
      <c r="BP128" s="53"/>
    </row>
    <row r="129" spans="1:68" x14ac:dyDescent="0.25">
      <c r="A129" s="42" t="str">
        <f t="shared" si="8"/>
        <v>1860  VESTVÅGØYTurnusstillingerover 70 til 80%</v>
      </c>
      <c r="B129" s="83" t="s">
        <v>108</v>
      </c>
      <c r="C129" s="83" t="s">
        <v>62</v>
      </c>
      <c r="D129" s="83" t="s">
        <v>4</v>
      </c>
      <c r="E129" s="84">
        <v>70</v>
      </c>
      <c r="F129" s="84">
        <v>72</v>
      </c>
      <c r="G129" s="84">
        <v>70</v>
      </c>
      <c r="H129" s="84">
        <v>67</v>
      </c>
      <c r="I129" s="84">
        <v>57</v>
      </c>
      <c r="J129" s="84">
        <v>70</v>
      </c>
      <c r="T129" s="45" t="str">
        <f t="shared" si="9"/>
        <v>1860  VESTVÅGØYTurnusstillingerover 70 til 80%</v>
      </c>
      <c r="U129" s="87" t="s">
        <v>108</v>
      </c>
      <c r="V129" s="87" t="s">
        <v>62</v>
      </c>
      <c r="W129" s="87" t="s">
        <v>4</v>
      </c>
      <c r="X129" s="88">
        <v>61</v>
      </c>
      <c r="Y129" s="88">
        <v>66</v>
      </c>
      <c r="Z129" s="88">
        <v>61</v>
      </c>
      <c r="AA129" s="88">
        <v>73</v>
      </c>
      <c r="AB129" s="88">
        <v>50</v>
      </c>
      <c r="AC129" s="88">
        <v>51</v>
      </c>
      <c r="AM129" s="48" t="str">
        <f t="shared" si="10"/>
        <v>1860  VESTVÅGØYTurnusstillingerover 70 til 80%</v>
      </c>
      <c r="AN129" s="91" t="s">
        <v>108</v>
      </c>
      <c r="AO129" s="91" t="s">
        <v>62</v>
      </c>
      <c r="AP129" s="91" t="s">
        <v>4</v>
      </c>
      <c r="AQ129" s="92">
        <v>69</v>
      </c>
      <c r="AR129" s="92">
        <v>71</v>
      </c>
      <c r="AS129" s="92">
        <v>69</v>
      </c>
      <c r="AT129" s="92">
        <v>66</v>
      </c>
      <c r="AU129" s="92">
        <v>57</v>
      </c>
      <c r="AV129" s="92">
        <v>70</v>
      </c>
      <c r="BF129" s="51" t="str">
        <f t="shared" si="11"/>
        <v>1860  VESTVÅGØYTurnusstillingerover 70 til 80%</v>
      </c>
      <c r="BG129" s="95" t="s">
        <v>108</v>
      </c>
      <c r="BH129" s="95" t="s">
        <v>62</v>
      </c>
      <c r="BI129" s="95" t="s">
        <v>4</v>
      </c>
      <c r="BJ129" s="96">
        <v>59</v>
      </c>
      <c r="BK129" s="96">
        <v>65</v>
      </c>
      <c r="BL129" s="96">
        <v>59</v>
      </c>
      <c r="BM129" s="96">
        <v>72</v>
      </c>
      <c r="BN129" s="96">
        <v>50</v>
      </c>
      <c r="BO129" s="96">
        <v>51</v>
      </c>
      <c r="BP129" s="53"/>
    </row>
    <row r="130" spans="1:68" x14ac:dyDescent="0.25">
      <c r="A130" s="42" t="str">
        <f t="shared" si="8"/>
        <v>1860  VESTVÅGØYTurnusstillingerover 80% under 100%</v>
      </c>
      <c r="B130" s="83" t="s">
        <v>108</v>
      </c>
      <c r="C130" s="83" t="s">
        <v>62</v>
      </c>
      <c r="D130" s="83" t="s">
        <v>5</v>
      </c>
      <c r="E130" s="84">
        <v>77</v>
      </c>
      <c r="F130" s="84">
        <v>84</v>
      </c>
      <c r="G130" s="84">
        <v>86</v>
      </c>
      <c r="H130" s="84">
        <v>100</v>
      </c>
      <c r="I130" s="84">
        <v>104</v>
      </c>
      <c r="J130" s="84">
        <v>105</v>
      </c>
      <c r="T130" s="45" t="str">
        <f t="shared" si="9"/>
        <v>1860  VESTVÅGØYTurnusstillingerover 80% under 100%</v>
      </c>
      <c r="U130" s="87" t="s">
        <v>108</v>
      </c>
      <c r="V130" s="87" t="s">
        <v>62</v>
      </c>
      <c r="W130" s="87" t="s">
        <v>5</v>
      </c>
      <c r="X130" s="88">
        <v>143</v>
      </c>
      <c r="Y130" s="88">
        <v>150</v>
      </c>
      <c r="Z130" s="88">
        <v>141</v>
      </c>
      <c r="AA130" s="88">
        <v>143</v>
      </c>
      <c r="AB130" s="88">
        <v>150</v>
      </c>
      <c r="AC130" s="88">
        <v>159</v>
      </c>
      <c r="AM130" s="48" t="str">
        <f t="shared" si="10"/>
        <v>1860  VESTVÅGØYTurnusstillingerover 80% under 100%</v>
      </c>
      <c r="AN130" s="91" t="s">
        <v>108</v>
      </c>
      <c r="AO130" s="91" t="s">
        <v>62</v>
      </c>
      <c r="AP130" s="91" t="s">
        <v>5</v>
      </c>
      <c r="AQ130" s="92">
        <v>80</v>
      </c>
      <c r="AR130" s="92">
        <v>85</v>
      </c>
      <c r="AS130" s="92">
        <v>88</v>
      </c>
      <c r="AT130" s="92">
        <v>104</v>
      </c>
      <c r="AU130" s="92">
        <v>109</v>
      </c>
      <c r="AV130" s="92">
        <v>112</v>
      </c>
      <c r="BF130" s="51" t="str">
        <f t="shared" si="11"/>
        <v>1860  VESTVÅGØYTurnusstillingerover 80% under 100%</v>
      </c>
      <c r="BG130" s="95" t="s">
        <v>108</v>
      </c>
      <c r="BH130" s="95" t="s">
        <v>62</v>
      </c>
      <c r="BI130" s="95" t="s">
        <v>5</v>
      </c>
      <c r="BJ130" s="96">
        <v>146</v>
      </c>
      <c r="BK130" s="96">
        <v>152</v>
      </c>
      <c r="BL130" s="96">
        <v>146</v>
      </c>
      <c r="BM130" s="96">
        <v>146</v>
      </c>
      <c r="BN130" s="96">
        <v>155</v>
      </c>
      <c r="BO130" s="96">
        <v>167</v>
      </c>
      <c r="BP130" s="53"/>
    </row>
    <row r="131" spans="1:68" x14ac:dyDescent="0.25">
      <c r="A131" s="42" t="str">
        <f t="shared" si="8"/>
        <v>1860  VESTVÅGØYTurnusstillinger100% eller mer</v>
      </c>
      <c r="B131" s="83" t="s">
        <v>108</v>
      </c>
      <c r="C131" s="83" t="s">
        <v>62</v>
      </c>
      <c r="D131" s="83" t="s">
        <v>6</v>
      </c>
      <c r="E131" s="84">
        <v>54</v>
      </c>
      <c r="F131" s="84">
        <v>54</v>
      </c>
      <c r="G131" s="84">
        <v>62</v>
      </c>
      <c r="H131" s="84">
        <v>66</v>
      </c>
      <c r="I131" s="84">
        <v>65</v>
      </c>
      <c r="J131" s="84">
        <v>58</v>
      </c>
      <c r="T131" s="45" t="str">
        <f t="shared" si="9"/>
        <v>1860  VESTVÅGØYTurnusstillinger100% eller mer</v>
      </c>
      <c r="U131" s="87" t="s">
        <v>108</v>
      </c>
      <c r="V131" s="87" t="s">
        <v>62</v>
      </c>
      <c r="W131" s="87" t="s">
        <v>6</v>
      </c>
      <c r="X131" s="88">
        <v>74</v>
      </c>
      <c r="Y131" s="88">
        <v>81</v>
      </c>
      <c r="Z131" s="88">
        <v>86</v>
      </c>
      <c r="AA131" s="88">
        <v>77</v>
      </c>
      <c r="AB131" s="88">
        <v>81</v>
      </c>
      <c r="AC131" s="88">
        <v>78</v>
      </c>
      <c r="AM131" s="48" t="str">
        <f t="shared" si="10"/>
        <v>1860  VESTVÅGØYTurnusstillinger100% eller mer</v>
      </c>
      <c r="AN131" s="91" t="s">
        <v>108</v>
      </c>
      <c r="AO131" s="91" t="s">
        <v>62</v>
      </c>
      <c r="AP131" s="91" t="s">
        <v>6</v>
      </c>
      <c r="AQ131" s="92">
        <v>57</v>
      </c>
      <c r="AR131" s="92">
        <v>59</v>
      </c>
      <c r="AS131" s="92">
        <v>68</v>
      </c>
      <c r="AT131" s="92">
        <v>71</v>
      </c>
      <c r="AU131" s="92">
        <v>70</v>
      </c>
      <c r="AV131" s="92">
        <v>65</v>
      </c>
      <c r="BF131" s="51" t="str">
        <f t="shared" si="11"/>
        <v>1860  VESTVÅGØYTurnusstillinger100% eller mer</v>
      </c>
      <c r="BG131" s="95" t="s">
        <v>108</v>
      </c>
      <c r="BH131" s="95" t="s">
        <v>62</v>
      </c>
      <c r="BI131" s="95" t="s">
        <v>6</v>
      </c>
      <c r="BJ131" s="96">
        <v>79</v>
      </c>
      <c r="BK131" s="96">
        <v>85</v>
      </c>
      <c r="BL131" s="96">
        <v>92</v>
      </c>
      <c r="BM131" s="96">
        <v>84</v>
      </c>
      <c r="BN131" s="96">
        <v>90</v>
      </c>
      <c r="BO131" s="96">
        <v>86</v>
      </c>
      <c r="BP131" s="53"/>
    </row>
    <row r="132" spans="1:68" x14ac:dyDescent="0.25">
      <c r="A132" s="42" t="str">
        <f t="shared" si="8"/>
        <v>2012  ALTAAlle stillinger0% til 20%</v>
      </c>
      <c r="B132" s="83" t="s">
        <v>109</v>
      </c>
      <c r="C132" s="83" t="s">
        <v>31</v>
      </c>
      <c r="D132" s="83" t="s">
        <v>64</v>
      </c>
      <c r="E132" s="84">
        <v>52</v>
      </c>
      <c r="F132" s="84">
        <v>59</v>
      </c>
      <c r="G132" s="84">
        <v>53</v>
      </c>
      <c r="H132" s="84">
        <v>62</v>
      </c>
      <c r="I132" s="84">
        <v>60</v>
      </c>
      <c r="J132" s="84">
        <v>64</v>
      </c>
      <c r="T132" s="45" t="str">
        <f t="shared" si="9"/>
        <v>2012  ALTAAlle stillinger0% til 20%</v>
      </c>
      <c r="U132" s="87" t="s">
        <v>109</v>
      </c>
      <c r="V132" s="87" t="s">
        <v>31</v>
      </c>
      <c r="W132" s="87" t="s">
        <v>64</v>
      </c>
      <c r="X132" s="88">
        <v>33</v>
      </c>
      <c r="Y132" s="88">
        <v>35</v>
      </c>
      <c r="Z132" s="88">
        <v>36</v>
      </c>
      <c r="AA132" s="88">
        <v>33</v>
      </c>
      <c r="AB132" s="88">
        <v>41</v>
      </c>
      <c r="AC132" s="88">
        <v>42</v>
      </c>
      <c r="AM132" s="48" t="str">
        <f t="shared" si="10"/>
        <v>2012  ALTAAlle stillinger0% til 20%</v>
      </c>
      <c r="AN132" s="91" t="s">
        <v>109</v>
      </c>
      <c r="AO132" s="91" t="s">
        <v>31</v>
      </c>
      <c r="AP132" s="91" t="s">
        <v>64</v>
      </c>
      <c r="AQ132" s="92">
        <v>46</v>
      </c>
      <c r="AR132" s="92">
        <v>49</v>
      </c>
      <c r="AS132" s="92">
        <v>42</v>
      </c>
      <c r="AT132" s="92">
        <v>50</v>
      </c>
      <c r="AU132" s="92">
        <v>53</v>
      </c>
      <c r="AV132" s="92">
        <v>56</v>
      </c>
      <c r="BF132" s="51" t="str">
        <f t="shared" si="11"/>
        <v>2012  ALTAAlle stillinger0% til 20%</v>
      </c>
      <c r="BG132" s="95" t="s">
        <v>109</v>
      </c>
      <c r="BH132" s="95" t="s">
        <v>31</v>
      </c>
      <c r="BI132" s="95" t="s">
        <v>64</v>
      </c>
      <c r="BJ132" s="96">
        <v>27</v>
      </c>
      <c r="BK132" s="96">
        <v>25</v>
      </c>
      <c r="BL132" s="96">
        <v>25</v>
      </c>
      <c r="BM132" s="96">
        <v>22</v>
      </c>
      <c r="BN132" s="96">
        <v>35</v>
      </c>
      <c r="BO132" s="96">
        <v>36</v>
      </c>
      <c r="BP132" s="53"/>
    </row>
    <row r="133" spans="1:68" x14ac:dyDescent="0.25">
      <c r="A133" s="42" t="str">
        <f t="shared" ref="A133:A147" si="12">B133&amp;C133&amp;D133</f>
        <v>2012  ALTAAlle stillingerover 20% til 40%</v>
      </c>
      <c r="B133" s="83" t="s">
        <v>109</v>
      </c>
      <c r="C133" s="83" t="s">
        <v>31</v>
      </c>
      <c r="D133" s="83" t="s">
        <v>60</v>
      </c>
      <c r="E133" s="84">
        <v>56</v>
      </c>
      <c r="F133" s="84">
        <v>55</v>
      </c>
      <c r="G133" s="84">
        <v>60</v>
      </c>
      <c r="H133" s="84">
        <v>79</v>
      </c>
      <c r="I133" s="84">
        <v>61</v>
      </c>
      <c r="J133" s="84">
        <v>106</v>
      </c>
      <c r="T133" s="45" t="str">
        <f t="shared" ref="T133:T147" si="13">U133&amp;V133&amp;W133</f>
        <v>2012  ALTAAlle stillingerover 20% til 40%</v>
      </c>
      <c r="U133" s="87" t="s">
        <v>109</v>
      </c>
      <c r="V133" s="87" t="s">
        <v>31</v>
      </c>
      <c r="W133" s="87" t="s">
        <v>60</v>
      </c>
      <c r="X133" s="88">
        <v>40</v>
      </c>
      <c r="Y133" s="88">
        <v>43</v>
      </c>
      <c r="Z133" s="88">
        <v>55</v>
      </c>
      <c r="AA133" s="88">
        <v>77</v>
      </c>
      <c r="AB133" s="88">
        <v>56</v>
      </c>
      <c r="AC133" s="88">
        <v>73</v>
      </c>
      <c r="AM133" s="48" t="str">
        <f t="shared" ref="AM133:AM147" si="14">AN133&amp;AO133&amp;AP133</f>
        <v>2012  ALTAAlle stillingerover 20% til 40%</v>
      </c>
      <c r="AN133" s="91" t="s">
        <v>109</v>
      </c>
      <c r="AO133" s="91" t="s">
        <v>31</v>
      </c>
      <c r="AP133" s="91" t="s">
        <v>60</v>
      </c>
      <c r="AQ133" s="92">
        <v>51</v>
      </c>
      <c r="AR133" s="92">
        <v>51</v>
      </c>
      <c r="AS133" s="92">
        <v>62</v>
      </c>
      <c r="AT133" s="92">
        <v>79</v>
      </c>
      <c r="AU133" s="92">
        <v>61</v>
      </c>
      <c r="AV133" s="92">
        <v>100</v>
      </c>
      <c r="BF133" s="51" t="str">
        <f t="shared" ref="BF133:BF147" si="15">BG133&amp;BH133&amp;BI133</f>
        <v>2012  ALTAAlle stillingerover 20% til 40%</v>
      </c>
      <c r="BG133" s="95" t="s">
        <v>109</v>
      </c>
      <c r="BH133" s="95" t="s">
        <v>31</v>
      </c>
      <c r="BI133" s="95" t="s">
        <v>60</v>
      </c>
      <c r="BJ133" s="96">
        <v>35</v>
      </c>
      <c r="BK133" s="96">
        <v>39</v>
      </c>
      <c r="BL133" s="96">
        <v>58</v>
      </c>
      <c r="BM133" s="96">
        <v>76</v>
      </c>
      <c r="BN133" s="96">
        <v>56</v>
      </c>
      <c r="BO133" s="96">
        <v>67</v>
      </c>
      <c r="BP133" s="53"/>
    </row>
    <row r="134" spans="1:68" x14ac:dyDescent="0.25">
      <c r="A134" s="42" t="str">
        <f t="shared" si="12"/>
        <v>2012  ALTAAlle stillingerover 40% til 50%</v>
      </c>
      <c r="B134" s="83" t="s">
        <v>109</v>
      </c>
      <c r="C134" s="83" t="s">
        <v>31</v>
      </c>
      <c r="D134" s="83" t="s">
        <v>1</v>
      </c>
      <c r="E134" s="84">
        <v>74</v>
      </c>
      <c r="F134" s="84">
        <v>71</v>
      </c>
      <c r="G134" s="84">
        <v>62</v>
      </c>
      <c r="H134" s="84">
        <v>72</v>
      </c>
      <c r="I134" s="84">
        <v>54</v>
      </c>
      <c r="J134" s="84">
        <v>65</v>
      </c>
      <c r="T134" s="45" t="str">
        <f t="shared" si="13"/>
        <v>2012  ALTAAlle stillingerover 40% til 50%</v>
      </c>
      <c r="U134" s="87" t="s">
        <v>109</v>
      </c>
      <c r="V134" s="87" t="s">
        <v>31</v>
      </c>
      <c r="W134" s="87" t="s">
        <v>1</v>
      </c>
      <c r="X134" s="88">
        <v>65</v>
      </c>
      <c r="Y134" s="88">
        <v>57</v>
      </c>
      <c r="Z134" s="88">
        <v>51</v>
      </c>
      <c r="AA134" s="88">
        <v>64</v>
      </c>
      <c r="AB134" s="88">
        <v>42</v>
      </c>
      <c r="AC134" s="88">
        <v>56</v>
      </c>
      <c r="AM134" s="48" t="str">
        <f t="shared" si="14"/>
        <v>2012  ALTAAlle stillingerover 40% til 50%</v>
      </c>
      <c r="AN134" s="91" t="s">
        <v>109</v>
      </c>
      <c r="AO134" s="91" t="s">
        <v>31</v>
      </c>
      <c r="AP134" s="91" t="s">
        <v>1</v>
      </c>
      <c r="AQ134" s="92">
        <v>67</v>
      </c>
      <c r="AR134" s="92">
        <v>66</v>
      </c>
      <c r="AS134" s="92">
        <v>58</v>
      </c>
      <c r="AT134" s="92">
        <v>71</v>
      </c>
      <c r="AU134" s="92">
        <v>51</v>
      </c>
      <c r="AV134" s="92">
        <v>63</v>
      </c>
      <c r="BF134" s="51" t="str">
        <f t="shared" si="15"/>
        <v>2012  ALTAAlle stillingerover 40% til 50%</v>
      </c>
      <c r="BG134" s="95" t="s">
        <v>109</v>
      </c>
      <c r="BH134" s="95" t="s">
        <v>31</v>
      </c>
      <c r="BI134" s="95" t="s">
        <v>1</v>
      </c>
      <c r="BJ134" s="96">
        <v>58</v>
      </c>
      <c r="BK134" s="96">
        <v>52</v>
      </c>
      <c r="BL134" s="96">
        <v>47</v>
      </c>
      <c r="BM134" s="96">
        <v>64</v>
      </c>
      <c r="BN134" s="96">
        <v>39</v>
      </c>
      <c r="BO134" s="96">
        <v>53</v>
      </c>
      <c r="BP134" s="53"/>
    </row>
    <row r="135" spans="1:68" x14ac:dyDescent="0.25">
      <c r="A135" s="42" t="str">
        <f t="shared" si="12"/>
        <v>2012  ALTAAlle stillingerover 50% til 60%</v>
      </c>
      <c r="B135" s="83" t="s">
        <v>109</v>
      </c>
      <c r="C135" s="83" t="s">
        <v>31</v>
      </c>
      <c r="D135" s="83" t="s">
        <v>2</v>
      </c>
      <c r="E135" s="84">
        <v>42</v>
      </c>
      <c r="F135" s="84">
        <v>44</v>
      </c>
      <c r="G135" s="84">
        <v>45</v>
      </c>
      <c r="H135" s="84">
        <v>46</v>
      </c>
      <c r="I135" s="84">
        <v>37</v>
      </c>
      <c r="J135" s="84">
        <v>55</v>
      </c>
      <c r="T135" s="45" t="str">
        <f t="shared" si="13"/>
        <v>2012  ALTAAlle stillingerover 50% til 60%</v>
      </c>
      <c r="U135" s="87" t="s">
        <v>109</v>
      </c>
      <c r="V135" s="87" t="s">
        <v>31</v>
      </c>
      <c r="W135" s="87" t="s">
        <v>2</v>
      </c>
      <c r="X135" s="88">
        <v>43</v>
      </c>
      <c r="Y135" s="88">
        <v>47</v>
      </c>
      <c r="Z135" s="88">
        <v>33</v>
      </c>
      <c r="AA135" s="88">
        <v>35</v>
      </c>
      <c r="AB135" s="88">
        <v>37</v>
      </c>
      <c r="AC135" s="88">
        <v>38</v>
      </c>
      <c r="AM135" s="48" t="str">
        <f t="shared" si="14"/>
        <v>2012  ALTAAlle stillingerover 50% til 60%</v>
      </c>
      <c r="AN135" s="91" t="s">
        <v>109</v>
      </c>
      <c r="AO135" s="91" t="s">
        <v>31</v>
      </c>
      <c r="AP135" s="91" t="s">
        <v>2</v>
      </c>
      <c r="AQ135" s="92">
        <v>40</v>
      </c>
      <c r="AR135" s="92">
        <v>45</v>
      </c>
      <c r="AS135" s="92">
        <v>47</v>
      </c>
      <c r="AT135" s="92">
        <v>44</v>
      </c>
      <c r="AU135" s="92">
        <v>35</v>
      </c>
      <c r="AV135" s="92">
        <v>56</v>
      </c>
      <c r="BF135" s="51" t="str">
        <f t="shared" si="15"/>
        <v>2012  ALTAAlle stillingerover 50% til 60%</v>
      </c>
      <c r="BG135" s="95" t="s">
        <v>109</v>
      </c>
      <c r="BH135" s="95" t="s">
        <v>31</v>
      </c>
      <c r="BI135" s="95" t="s">
        <v>2</v>
      </c>
      <c r="BJ135" s="96">
        <v>42</v>
      </c>
      <c r="BK135" s="96">
        <v>48</v>
      </c>
      <c r="BL135" s="96">
        <v>32</v>
      </c>
      <c r="BM135" s="96">
        <v>31</v>
      </c>
      <c r="BN135" s="96">
        <v>36</v>
      </c>
      <c r="BO135" s="96">
        <v>40</v>
      </c>
      <c r="BP135" s="53"/>
    </row>
    <row r="136" spans="1:68" x14ac:dyDescent="0.25">
      <c r="A136" s="42" t="str">
        <f t="shared" si="12"/>
        <v>2012  ALTAAlle stillingerover 60% til 70%</v>
      </c>
      <c r="B136" s="83" t="s">
        <v>109</v>
      </c>
      <c r="C136" s="83" t="s">
        <v>31</v>
      </c>
      <c r="D136" s="83" t="s">
        <v>3</v>
      </c>
      <c r="E136" s="84">
        <v>38</v>
      </c>
      <c r="F136" s="84">
        <v>44</v>
      </c>
      <c r="G136" s="84">
        <v>38</v>
      </c>
      <c r="H136" s="84">
        <v>51</v>
      </c>
      <c r="I136" s="84">
        <v>33</v>
      </c>
      <c r="J136" s="84">
        <v>59</v>
      </c>
      <c r="T136" s="45" t="str">
        <f t="shared" si="13"/>
        <v>2012  ALTAAlle stillingerover 60% til 70%</v>
      </c>
      <c r="U136" s="87" t="s">
        <v>109</v>
      </c>
      <c r="V136" s="87" t="s">
        <v>31</v>
      </c>
      <c r="W136" s="87" t="s">
        <v>3</v>
      </c>
      <c r="X136" s="88">
        <v>41</v>
      </c>
      <c r="Y136" s="88">
        <v>36</v>
      </c>
      <c r="Z136" s="88">
        <v>38</v>
      </c>
      <c r="AA136" s="88">
        <v>44</v>
      </c>
      <c r="AB136" s="88">
        <v>27</v>
      </c>
      <c r="AC136" s="88">
        <v>60</v>
      </c>
      <c r="AM136" s="48" t="str">
        <f t="shared" si="14"/>
        <v>2012  ALTAAlle stillingerover 60% til 70%</v>
      </c>
      <c r="AN136" s="91" t="s">
        <v>109</v>
      </c>
      <c r="AO136" s="91" t="s">
        <v>31</v>
      </c>
      <c r="AP136" s="91" t="s">
        <v>3</v>
      </c>
      <c r="AQ136" s="92">
        <v>38</v>
      </c>
      <c r="AR136" s="92">
        <v>41</v>
      </c>
      <c r="AS136" s="92">
        <v>34</v>
      </c>
      <c r="AT136" s="92">
        <v>49</v>
      </c>
      <c r="AU136" s="92">
        <v>34</v>
      </c>
      <c r="AV136" s="92">
        <v>57</v>
      </c>
      <c r="BF136" s="51" t="str">
        <f t="shared" si="15"/>
        <v>2012  ALTAAlle stillingerover 60% til 70%</v>
      </c>
      <c r="BG136" s="95" t="s">
        <v>109</v>
      </c>
      <c r="BH136" s="95" t="s">
        <v>31</v>
      </c>
      <c r="BI136" s="95" t="s">
        <v>3</v>
      </c>
      <c r="BJ136" s="96">
        <v>41</v>
      </c>
      <c r="BK136" s="96">
        <v>33</v>
      </c>
      <c r="BL136" s="96">
        <v>36</v>
      </c>
      <c r="BM136" s="96">
        <v>44</v>
      </c>
      <c r="BN136" s="96">
        <v>26</v>
      </c>
      <c r="BO136" s="96">
        <v>59</v>
      </c>
      <c r="BP136" s="53"/>
    </row>
    <row r="137" spans="1:68" x14ac:dyDescent="0.25">
      <c r="A137" s="42" t="str">
        <f t="shared" si="12"/>
        <v>2012  ALTAAlle stillingerover 70 til 80%</v>
      </c>
      <c r="B137" s="83" t="s">
        <v>109</v>
      </c>
      <c r="C137" s="83" t="s">
        <v>31</v>
      </c>
      <c r="D137" s="83" t="s">
        <v>4</v>
      </c>
      <c r="E137" s="84">
        <v>86</v>
      </c>
      <c r="F137" s="84">
        <v>99</v>
      </c>
      <c r="G137" s="84">
        <v>85</v>
      </c>
      <c r="H137" s="84">
        <v>88</v>
      </c>
      <c r="I137" s="84">
        <v>71</v>
      </c>
      <c r="J137" s="84">
        <v>87</v>
      </c>
      <c r="T137" s="45" t="str">
        <f t="shared" si="13"/>
        <v>2012  ALTAAlle stillingerover 70 til 80%</v>
      </c>
      <c r="U137" s="87" t="s">
        <v>109</v>
      </c>
      <c r="V137" s="87" t="s">
        <v>31</v>
      </c>
      <c r="W137" s="87" t="s">
        <v>4</v>
      </c>
      <c r="X137" s="88">
        <v>77</v>
      </c>
      <c r="Y137" s="88">
        <v>97</v>
      </c>
      <c r="Z137" s="88">
        <v>79</v>
      </c>
      <c r="AA137" s="88">
        <v>97</v>
      </c>
      <c r="AB137" s="88">
        <v>70</v>
      </c>
      <c r="AC137" s="88">
        <v>99</v>
      </c>
      <c r="AM137" s="48" t="str">
        <f t="shared" si="14"/>
        <v>2012  ALTAAlle stillingerover 70 til 80%</v>
      </c>
      <c r="AN137" s="91" t="s">
        <v>109</v>
      </c>
      <c r="AO137" s="91" t="s">
        <v>31</v>
      </c>
      <c r="AP137" s="91" t="s">
        <v>4</v>
      </c>
      <c r="AQ137" s="92">
        <v>86</v>
      </c>
      <c r="AR137" s="92">
        <v>101</v>
      </c>
      <c r="AS137" s="92">
        <v>85</v>
      </c>
      <c r="AT137" s="92">
        <v>88</v>
      </c>
      <c r="AU137" s="92">
        <v>71</v>
      </c>
      <c r="AV137" s="92">
        <v>88</v>
      </c>
      <c r="BF137" s="51" t="str">
        <f t="shared" si="15"/>
        <v>2012  ALTAAlle stillingerover 70 til 80%</v>
      </c>
      <c r="BG137" s="95" t="s">
        <v>109</v>
      </c>
      <c r="BH137" s="95" t="s">
        <v>31</v>
      </c>
      <c r="BI137" s="95" t="s">
        <v>4</v>
      </c>
      <c r="BJ137" s="96">
        <v>76</v>
      </c>
      <c r="BK137" s="96">
        <v>99</v>
      </c>
      <c r="BL137" s="96">
        <v>78</v>
      </c>
      <c r="BM137" s="96">
        <v>96</v>
      </c>
      <c r="BN137" s="96">
        <v>70</v>
      </c>
      <c r="BO137" s="96">
        <v>96</v>
      </c>
      <c r="BP137" s="53"/>
    </row>
    <row r="138" spans="1:68" x14ac:dyDescent="0.25">
      <c r="A138" s="42" t="str">
        <f t="shared" si="12"/>
        <v>2012  ALTAAlle stillingerover 80% under 100%</v>
      </c>
      <c r="B138" s="83" t="s">
        <v>109</v>
      </c>
      <c r="C138" s="83" t="s">
        <v>31</v>
      </c>
      <c r="D138" s="83" t="s">
        <v>5</v>
      </c>
      <c r="E138" s="84">
        <v>62</v>
      </c>
      <c r="F138" s="84">
        <v>73</v>
      </c>
      <c r="G138" s="84">
        <v>86</v>
      </c>
      <c r="H138" s="84">
        <v>76</v>
      </c>
      <c r="I138" s="84">
        <v>84</v>
      </c>
      <c r="J138" s="84">
        <v>82</v>
      </c>
      <c r="T138" s="45" t="str">
        <f t="shared" si="13"/>
        <v>2012  ALTAAlle stillingerover 80% under 100%</v>
      </c>
      <c r="U138" s="87" t="s">
        <v>109</v>
      </c>
      <c r="V138" s="87" t="s">
        <v>31</v>
      </c>
      <c r="W138" s="87" t="s">
        <v>5</v>
      </c>
      <c r="X138" s="88">
        <v>91</v>
      </c>
      <c r="Y138" s="88">
        <v>100</v>
      </c>
      <c r="Z138" s="88">
        <v>112</v>
      </c>
      <c r="AA138" s="88">
        <v>107</v>
      </c>
      <c r="AB138" s="88">
        <v>107</v>
      </c>
      <c r="AC138" s="88">
        <v>121</v>
      </c>
      <c r="AM138" s="48" t="str">
        <f t="shared" si="14"/>
        <v>2012  ALTAAlle stillingerover 80% under 100%</v>
      </c>
      <c r="AN138" s="91" t="s">
        <v>109</v>
      </c>
      <c r="AO138" s="91" t="s">
        <v>31</v>
      </c>
      <c r="AP138" s="91" t="s">
        <v>5</v>
      </c>
      <c r="AQ138" s="92">
        <v>71</v>
      </c>
      <c r="AR138" s="92">
        <v>77</v>
      </c>
      <c r="AS138" s="92">
        <v>88</v>
      </c>
      <c r="AT138" s="92">
        <v>78</v>
      </c>
      <c r="AU138" s="92">
        <v>88</v>
      </c>
      <c r="AV138" s="92">
        <v>86</v>
      </c>
      <c r="BF138" s="51" t="str">
        <f t="shared" si="15"/>
        <v>2012  ALTAAlle stillingerover 80% under 100%</v>
      </c>
      <c r="BG138" s="95" t="s">
        <v>109</v>
      </c>
      <c r="BH138" s="95" t="s">
        <v>31</v>
      </c>
      <c r="BI138" s="95" t="s">
        <v>5</v>
      </c>
      <c r="BJ138" s="96">
        <v>100</v>
      </c>
      <c r="BK138" s="96">
        <v>104</v>
      </c>
      <c r="BL138" s="96">
        <v>114</v>
      </c>
      <c r="BM138" s="96">
        <v>108</v>
      </c>
      <c r="BN138" s="96">
        <v>110</v>
      </c>
      <c r="BO138" s="96">
        <v>123</v>
      </c>
      <c r="BP138" s="53"/>
    </row>
    <row r="139" spans="1:68" x14ac:dyDescent="0.25">
      <c r="A139" s="42" t="str">
        <f t="shared" si="12"/>
        <v>2012  ALTAAlle stillinger100% eller mer</v>
      </c>
      <c r="B139" s="83" t="s">
        <v>109</v>
      </c>
      <c r="C139" s="83" t="s">
        <v>31</v>
      </c>
      <c r="D139" s="83" t="s">
        <v>6</v>
      </c>
      <c r="E139" s="84">
        <v>255</v>
      </c>
      <c r="F139" s="84">
        <v>267</v>
      </c>
      <c r="G139" s="84">
        <v>301</v>
      </c>
      <c r="H139" s="84">
        <v>301</v>
      </c>
      <c r="I139" s="84">
        <v>318</v>
      </c>
      <c r="J139" s="84">
        <v>416</v>
      </c>
      <c r="T139" s="45" t="str">
        <f t="shared" si="13"/>
        <v>2012  ALTAAlle stillinger100% eller mer</v>
      </c>
      <c r="U139" s="87" t="s">
        <v>109</v>
      </c>
      <c r="V139" s="87" t="s">
        <v>31</v>
      </c>
      <c r="W139" s="87" t="s">
        <v>6</v>
      </c>
      <c r="X139" s="88">
        <v>275</v>
      </c>
      <c r="Y139" s="88">
        <v>297</v>
      </c>
      <c r="Z139" s="88">
        <v>326</v>
      </c>
      <c r="AA139" s="88">
        <v>318</v>
      </c>
      <c r="AB139" s="88">
        <v>338</v>
      </c>
      <c r="AC139" s="88">
        <v>445</v>
      </c>
      <c r="AM139" s="48" t="str">
        <f t="shared" si="14"/>
        <v>2012  ALTAAlle stillinger100% eller mer</v>
      </c>
      <c r="AN139" s="91" t="s">
        <v>109</v>
      </c>
      <c r="AO139" s="91" t="s">
        <v>31</v>
      </c>
      <c r="AP139" s="91" t="s">
        <v>6</v>
      </c>
      <c r="AQ139" s="92">
        <v>266</v>
      </c>
      <c r="AR139" s="92">
        <v>282</v>
      </c>
      <c r="AS139" s="92">
        <v>314</v>
      </c>
      <c r="AT139" s="92">
        <v>316</v>
      </c>
      <c r="AU139" s="92">
        <v>325</v>
      </c>
      <c r="AV139" s="92">
        <v>428</v>
      </c>
      <c r="BF139" s="51" t="str">
        <f t="shared" si="15"/>
        <v>2012  ALTAAlle stillinger100% eller mer</v>
      </c>
      <c r="BG139" s="95" t="s">
        <v>109</v>
      </c>
      <c r="BH139" s="95" t="s">
        <v>31</v>
      </c>
      <c r="BI139" s="95" t="s">
        <v>6</v>
      </c>
      <c r="BJ139" s="96">
        <v>286</v>
      </c>
      <c r="BK139" s="96">
        <v>312</v>
      </c>
      <c r="BL139" s="96">
        <v>340</v>
      </c>
      <c r="BM139" s="96">
        <v>334</v>
      </c>
      <c r="BN139" s="96">
        <v>346</v>
      </c>
      <c r="BO139" s="96">
        <v>460</v>
      </c>
      <c r="BP139" s="53"/>
    </row>
    <row r="140" spans="1:68" x14ac:dyDescent="0.25">
      <c r="A140" s="42" t="str">
        <f t="shared" si="12"/>
        <v>2012  ALTATurnusstillinger0% til 20%</v>
      </c>
      <c r="B140" s="83" t="s">
        <v>109</v>
      </c>
      <c r="C140" s="83" t="s">
        <v>62</v>
      </c>
      <c r="D140" s="83" t="s">
        <v>64</v>
      </c>
      <c r="E140" s="84">
        <v>33</v>
      </c>
      <c r="F140" s="84">
        <v>36</v>
      </c>
      <c r="G140" s="84">
        <v>31</v>
      </c>
      <c r="H140" s="84">
        <v>42</v>
      </c>
      <c r="I140" s="84">
        <v>41</v>
      </c>
      <c r="J140" s="84">
        <v>42</v>
      </c>
      <c r="T140" s="45" t="str">
        <f t="shared" si="13"/>
        <v>2012  ALTATurnusstillinger0% til 20%</v>
      </c>
      <c r="U140" s="87" t="s">
        <v>109</v>
      </c>
      <c r="V140" s="87" t="s">
        <v>62</v>
      </c>
      <c r="W140" s="87" t="s">
        <v>64</v>
      </c>
      <c r="X140" s="88">
        <v>13</v>
      </c>
      <c r="Y140" s="88">
        <v>13</v>
      </c>
      <c r="Z140" s="88">
        <v>14</v>
      </c>
      <c r="AA140" s="88">
        <v>13</v>
      </c>
      <c r="AB140" s="88">
        <v>23</v>
      </c>
      <c r="AC140" s="88">
        <v>20</v>
      </c>
      <c r="AM140" s="48" t="str">
        <f t="shared" si="14"/>
        <v>2012  ALTATurnusstillinger0% til 20%</v>
      </c>
      <c r="AN140" s="91" t="s">
        <v>109</v>
      </c>
      <c r="AO140" s="91" t="s">
        <v>62</v>
      </c>
      <c r="AP140" s="91" t="s">
        <v>64</v>
      </c>
      <c r="AQ140" s="92">
        <v>30</v>
      </c>
      <c r="AR140" s="92">
        <v>33</v>
      </c>
      <c r="AS140" s="92">
        <v>27</v>
      </c>
      <c r="AT140" s="92">
        <v>38</v>
      </c>
      <c r="AU140" s="92">
        <v>39</v>
      </c>
      <c r="AV140" s="92">
        <v>40</v>
      </c>
      <c r="BF140" s="51" t="str">
        <f t="shared" si="15"/>
        <v>2012  ALTATurnusstillinger0% til 20%</v>
      </c>
      <c r="BG140" s="95" t="s">
        <v>109</v>
      </c>
      <c r="BH140" s="95" t="s">
        <v>62</v>
      </c>
      <c r="BI140" s="95" t="s">
        <v>64</v>
      </c>
      <c r="BJ140" s="96">
        <v>11</v>
      </c>
      <c r="BK140" s="96">
        <v>10</v>
      </c>
      <c r="BL140" s="96">
        <v>10</v>
      </c>
      <c r="BM140" s="96">
        <v>11</v>
      </c>
      <c r="BN140" s="96">
        <v>22</v>
      </c>
      <c r="BO140" s="96">
        <v>20</v>
      </c>
      <c r="BP140" s="53"/>
    </row>
    <row r="141" spans="1:68" x14ac:dyDescent="0.25">
      <c r="A141" s="42" t="str">
        <f t="shared" si="12"/>
        <v>2012  ALTATurnusstillingerover 20% til 40%</v>
      </c>
      <c r="B141" s="83" t="s">
        <v>109</v>
      </c>
      <c r="C141" s="83" t="s">
        <v>62</v>
      </c>
      <c r="D141" s="83" t="s">
        <v>60</v>
      </c>
      <c r="E141" s="84">
        <v>43</v>
      </c>
      <c r="F141" s="84">
        <v>36</v>
      </c>
      <c r="G141" s="84">
        <v>41</v>
      </c>
      <c r="H141" s="84">
        <v>49</v>
      </c>
      <c r="I141" s="84">
        <v>46</v>
      </c>
      <c r="J141" s="84">
        <v>85</v>
      </c>
      <c r="T141" s="45" t="str">
        <f t="shared" si="13"/>
        <v>2012  ALTATurnusstillingerover 20% til 40%</v>
      </c>
      <c r="U141" s="87" t="s">
        <v>109</v>
      </c>
      <c r="V141" s="87" t="s">
        <v>62</v>
      </c>
      <c r="W141" s="87" t="s">
        <v>60</v>
      </c>
      <c r="X141" s="88">
        <v>29</v>
      </c>
      <c r="Y141" s="88">
        <v>24</v>
      </c>
      <c r="Z141" s="88">
        <v>36</v>
      </c>
      <c r="AA141" s="88">
        <v>48</v>
      </c>
      <c r="AB141" s="88">
        <v>41</v>
      </c>
      <c r="AC141" s="88">
        <v>53</v>
      </c>
      <c r="AM141" s="48" t="str">
        <f t="shared" si="14"/>
        <v>2012  ALTATurnusstillingerover 20% til 40%</v>
      </c>
      <c r="AN141" s="91" t="s">
        <v>109</v>
      </c>
      <c r="AO141" s="91" t="s">
        <v>62</v>
      </c>
      <c r="AP141" s="91" t="s">
        <v>60</v>
      </c>
      <c r="AQ141" s="92">
        <v>41</v>
      </c>
      <c r="AR141" s="92">
        <v>35</v>
      </c>
      <c r="AS141" s="92">
        <v>39</v>
      </c>
      <c r="AT141" s="92">
        <v>47</v>
      </c>
      <c r="AU141" s="92">
        <v>45</v>
      </c>
      <c r="AV141" s="92">
        <v>83</v>
      </c>
      <c r="BF141" s="51" t="str">
        <f t="shared" si="15"/>
        <v>2012  ALTATurnusstillingerover 20% til 40%</v>
      </c>
      <c r="BG141" s="95" t="s">
        <v>109</v>
      </c>
      <c r="BH141" s="95" t="s">
        <v>62</v>
      </c>
      <c r="BI141" s="95" t="s">
        <v>60</v>
      </c>
      <c r="BJ141" s="96">
        <v>27</v>
      </c>
      <c r="BK141" s="96">
        <v>23</v>
      </c>
      <c r="BL141" s="96">
        <v>35</v>
      </c>
      <c r="BM141" s="96">
        <v>44</v>
      </c>
      <c r="BN141" s="96">
        <v>40</v>
      </c>
      <c r="BO141" s="96">
        <v>50</v>
      </c>
      <c r="BP141" s="53"/>
    </row>
    <row r="142" spans="1:68" x14ac:dyDescent="0.25">
      <c r="A142" s="42" t="str">
        <f t="shared" si="12"/>
        <v>2012  ALTATurnusstillingerover 40% til 50%</v>
      </c>
      <c r="B142" s="83" t="s">
        <v>109</v>
      </c>
      <c r="C142" s="83" t="s">
        <v>62</v>
      </c>
      <c r="D142" s="83" t="s">
        <v>1</v>
      </c>
      <c r="E142" s="84">
        <v>47</v>
      </c>
      <c r="F142" s="84">
        <v>46</v>
      </c>
      <c r="G142" s="84">
        <v>42</v>
      </c>
      <c r="H142" s="84">
        <v>40</v>
      </c>
      <c r="I142" s="84">
        <v>32</v>
      </c>
      <c r="J142" s="84">
        <v>39</v>
      </c>
      <c r="T142" s="45" t="str">
        <f t="shared" si="13"/>
        <v>2012  ALTATurnusstillingerover 40% til 50%</v>
      </c>
      <c r="U142" s="87" t="s">
        <v>109</v>
      </c>
      <c r="V142" s="87" t="s">
        <v>62</v>
      </c>
      <c r="W142" s="87" t="s">
        <v>1</v>
      </c>
      <c r="X142" s="88">
        <v>38</v>
      </c>
      <c r="Y142" s="88">
        <v>35</v>
      </c>
      <c r="Z142" s="88">
        <v>32</v>
      </c>
      <c r="AA142" s="88">
        <v>36</v>
      </c>
      <c r="AB142" s="88">
        <v>21</v>
      </c>
      <c r="AC142" s="88">
        <v>31</v>
      </c>
      <c r="AM142" s="48" t="str">
        <f t="shared" si="14"/>
        <v>2012  ALTATurnusstillingerover 40% til 50%</v>
      </c>
      <c r="AN142" s="91" t="s">
        <v>109</v>
      </c>
      <c r="AO142" s="91" t="s">
        <v>62</v>
      </c>
      <c r="AP142" s="91" t="s">
        <v>1</v>
      </c>
      <c r="AQ142" s="92">
        <v>45</v>
      </c>
      <c r="AR142" s="92">
        <v>44</v>
      </c>
      <c r="AS142" s="92">
        <v>43</v>
      </c>
      <c r="AT142" s="92">
        <v>40</v>
      </c>
      <c r="AU142" s="92">
        <v>31</v>
      </c>
      <c r="AV142" s="92">
        <v>39</v>
      </c>
      <c r="BF142" s="51" t="str">
        <f t="shared" si="15"/>
        <v>2012  ALTATurnusstillingerover 40% til 50%</v>
      </c>
      <c r="BG142" s="95" t="s">
        <v>109</v>
      </c>
      <c r="BH142" s="95" t="s">
        <v>62</v>
      </c>
      <c r="BI142" s="95" t="s">
        <v>1</v>
      </c>
      <c r="BJ142" s="96">
        <v>35</v>
      </c>
      <c r="BK142" s="96">
        <v>33</v>
      </c>
      <c r="BL142" s="96">
        <v>32</v>
      </c>
      <c r="BM142" s="96">
        <v>36</v>
      </c>
      <c r="BN142" s="96">
        <v>20</v>
      </c>
      <c r="BO142" s="96">
        <v>31</v>
      </c>
      <c r="BP142" s="53"/>
    </row>
    <row r="143" spans="1:68" x14ac:dyDescent="0.25">
      <c r="A143" s="42" t="str">
        <f t="shared" si="12"/>
        <v>2012  ALTATurnusstillingerover 50% til 60%</v>
      </c>
      <c r="B143" s="83" t="s">
        <v>109</v>
      </c>
      <c r="C143" s="83" t="s">
        <v>62</v>
      </c>
      <c r="D143" s="83" t="s">
        <v>2</v>
      </c>
      <c r="E143" s="84">
        <v>36</v>
      </c>
      <c r="F143" s="84">
        <v>37</v>
      </c>
      <c r="G143" s="84">
        <v>38</v>
      </c>
      <c r="H143" s="84">
        <v>35</v>
      </c>
      <c r="I143" s="84">
        <v>32</v>
      </c>
      <c r="J143" s="84">
        <v>47</v>
      </c>
      <c r="T143" s="45" t="str">
        <f t="shared" si="13"/>
        <v>2012  ALTATurnusstillingerover 50% til 60%</v>
      </c>
      <c r="U143" s="87" t="s">
        <v>109</v>
      </c>
      <c r="V143" s="87" t="s">
        <v>62</v>
      </c>
      <c r="W143" s="87" t="s">
        <v>2</v>
      </c>
      <c r="X143" s="88">
        <v>38</v>
      </c>
      <c r="Y143" s="88">
        <v>39</v>
      </c>
      <c r="Z143" s="88">
        <v>29</v>
      </c>
      <c r="AA143" s="88">
        <v>25</v>
      </c>
      <c r="AB143" s="88">
        <v>31</v>
      </c>
      <c r="AC143" s="88">
        <v>31</v>
      </c>
      <c r="AM143" s="48" t="str">
        <f t="shared" si="14"/>
        <v>2012  ALTATurnusstillingerover 50% til 60%</v>
      </c>
      <c r="AN143" s="91" t="s">
        <v>109</v>
      </c>
      <c r="AO143" s="91" t="s">
        <v>62</v>
      </c>
      <c r="AP143" s="91" t="s">
        <v>2</v>
      </c>
      <c r="AQ143" s="92">
        <v>36</v>
      </c>
      <c r="AR143" s="92">
        <v>37</v>
      </c>
      <c r="AS143" s="92">
        <v>37</v>
      </c>
      <c r="AT143" s="92">
        <v>34</v>
      </c>
      <c r="AU143" s="92">
        <v>29</v>
      </c>
      <c r="AV143" s="92">
        <v>46</v>
      </c>
      <c r="BF143" s="51" t="str">
        <f t="shared" si="15"/>
        <v>2012  ALTATurnusstillingerover 50% til 60%</v>
      </c>
      <c r="BG143" s="95" t="s">
        <v>109</v>
      </c>
      <c r="BH143" s="95" t="s">
        <v>62</v>
      </c>
      <c r="BI143" s="95" t="s">
        <v>2</v>
      </c>
      <c r="BJ143" s="96">
        <v>39</v>
      </c>
      <c r="BK143" s="96">
        <v>39</v>
      </c>
      <c r="BL143" s="96">
        <v>27</v>
      </c>
      <c r="BM143" s="96">
        <v>22</v>
      </c>
      <c r="BN143" s="96">
        <v>29</v>
      </c>
      <c r="BO143" s="96">
        <v>31</v>
      </c>
      <c r="BP143" s="53"/>
    </row>
    <row r="144" spans="1:68" x14ac:dyDescent="0.25">
      <c r="A144" s="42" t="str">
        <f t="shared" si="12"/>
        <v>2012  ALTATurnusstillingerover 60% til 70%</v>
      </c>
      <c r="B144" s="83" t="s">
        <v>109</v>
      </c>
      <c r="C144" s="83" t="s">
        <v>62</v>
      </c>
      <c r="D144" s="83" t="s">
        <v>3</v>
      </c>
      <c r="E144" s="84">
        <v>26</v>
      </c>
      <c r="F144" s="84">
        <v>36</v>
      </c>
      <c r="G144" s="84">
        <v>28</v>
      </c>
      <c r="H144" s="84">
        <v>41</v>
      </c>
      <c r="I144" s="84">
        <v>29</v>
      </c>
      <c r="J144" s="84">
        <v>55</v>
      </c>
      <c r="T144" s="45" t="str">
        <f t="shared" si="13"/>
        <v>2012  ALTATurnusstillingerover 60% til 70%</v>
      </c>
      <c r="U144" s="87" t="s">
        <v>109</v>
      </c>
      <c r="V144" s="87" t="s">
        <v>62</v>
      </c>
      <c r="W144" s="87" t="s">
        <v>3</v>
      </c>
      <c r="X144" s="88">
        <v>30</v>
      </c>
      <c r="Y144" s="88">
        <v>30</v>
      </c>
      <c r="Z144" s="88">
        <v>29</v>
      </c>
      <c r="AA144" s="88">
        <v>34</v>
      </c>
      <c r="AB144" s="88">
        <v>25</v>
      </c>
      <c r="AC144" s="88">
        <v>57</v>
      </c>
      <c r="AM144" s="48" t="str">
        <f t="shared" si="14"/>
        <v>2012  ALTATurnusstillingerover 60% til 70%</v>
      </c>
      <c r="AN144" s="91" t="s">
        <v>109</v>
      </c>
      <c r="AO144" s="91" t="s">
        <v>62</v>
      </c>
      <c r="AP144" s="91" t="s">
        <v>3</v>
      </c>
      <c r="AQ144" s="92">
        <v>28</v>
      </c>
      <c r="AR144" s="92">
        <v>37</v>
      </c>
      <c r="AS144" s="92">
        <v>28</v>
      </c>
      <c r="AT144" s="92">
        <v>41</v>
      </c>
      <c r="AU144" s="92">
        <v>30</v>
      </c>
      <c r="AV144" s="92">
        <v>53</v>
      </c>
      <c r="BF144" s="51" t="str">
        <f t="shared" si="15"/>
        <v>2012  ALTATurnusstillingerover 60% til 70%</v>
      </c>
      <c r="BG144" s="95" t="s">
        <v>109</v>
      </c>
      <c r="BH144" s="95" t="s">
        <v>62</v>
      </c>
      <c r="BI144" s="95" t="s">
        <v>3</v>
      </c>
      <c r="BJ144" s="96">
        <v>30</v>
      </c>
      <c r="BK144" s="96">
        <v>31</v>
      </c>
      <c r="BL144" s="96">
        <v>30</v>
      </c>
      <c r="BM144" s="96">
        <v>35</v>
      </c>
      <c r="BN144" s="96">
        <v>24</v>
      </c>
      <c r="BO144" s="96">
        <v>56</v>
      </c>
      <c r="BP144" s="53"/>
    </row>
    <row r="145" spans="1:68" x14ac:dyDescent="0.25">
      <c r="A145" s="42" t="str">
        <f t="shared" si="12"/>
        <v>2012  ALTATurnusstillingerover 70 til 80%</v>
      </c>
      <c r="B145" s="83" t="s">
        <v>109</v>
      </c>
      <c r="C145" s="83" t="s">
        <v>62</v>
      </c>
      <c r="D145" s="83" t="s">
        <v>4</v>
      </c>
      <c r="E145" s="84">
        <v>63</v>
      </c>
      <c r="F145" s="84">
        <v>70</v>
      </c>
      <c r="G145" s="84">
        <v>63</v>
      </c>
      <c r="H145" s="84">
        <v>55</v>
      </c>
      <c r="I145" s="84">
        <v>48</v>
      </c>
      <c r="J145" s="84">
        <v>64</v>
      </c>
      <c r="T145" s="45" t="str">
        <f t="shared" si="13"/>
        <v>2012  ALTATurnusstillingerover 70 til 80%</v>
      </c>
      <c r="U145" s="87" t="s">
        <v>109</v>
      </c>
      <c r="V145" s="87" t="s">
        <v>62</v>
      </c>
      <c r="W145" s="87" t="s">
        <v>4</v>
      </c>
      <c r="X145" s="88">
        <v>54</v>
      </c>
      <c r="Y145" s="88">
        <v>67</v>
      </c>
      <c r="Z145" s="88">
        <v>57</v>
      </c>
      <c r="AA145" s="88">
        <v>62</v>
      </c>
      <c r="AB145" s="88">
        <v>45</v>
      </c>
      <c r="AC145" s="88">
        <v>77</v>
      </c>
      <c r="AM145" s="48" t="str">
        <f t="shared" si="14"/>
        <v>2012  ALTATurnusstillingerover 70 til 80%</v>
      </c>
      <c r="AN145" s="91" t="s">
        <v>109</v>
      </c>
      <c r="AO145" s="91" t="s">
        <v>62</v>
      </c>
      <c r="AP145" s="91" t="s">
        <v>4</v>
      </c>
      <c r="AQ145" s="92">
        <v>64</v>
      </c>
      <c r="AR145" s="92">
        <v>72</v>
      </c>
      <c r="AS145" s="92">
        <v>64</v>
      </c>
      <c r="AT145" s="92">
        <v>57</v>
      </c>
      <c r="AU145" s="92">
        <v>49</v>
      </c>
      <c r="AV145" s="92">
        <v>66</v>
      </c>
      <c r="BF145" s="51" t="str">
        <f t="shared" si="15"/>
        <v>2012  ALTATurnusstillingerover 70 til 80%</v>
      </c>
      <c r="BG145" s="95" t="s">
        <v>109</v>
      </c>
      <c r="BH145" s="95" t="s">
        <v>62</v>
      </c>
      <c r="BI145" s="95" t="s">
        <v>4</v>
      </c>
      <c r="BJ145" s="96">
        <v>54</v>
      </c>
      <c r="BK145" s="96">
        <v>69</v>
      </c>
      <c r="BL145" s="96">
        <v>58</v>
      </c>
      <c r="BM145" s="96">
        <v>65</v>
      </c>
      <c r="BN145" s="96">
        <v>46</v>
      </c>
      <c r="BO145" s="96">
        <v>75</v>
      </c>
      <c r="BP145" s="53"/>
    </row>
    <row r="146" spans="1:68" x14ac:dyDescent="0.25">
      <c r="A146" s="42" t="str">
        <f t="shared" si="12"/>
        <v>2012  ALTATurnusstillingerover 80% under 100%</v>
      </c>
      <c r="B146" s="83" t="s">
        <v>109</v>
      </c>
      <c r="C146" s="83" t="s">
        <v>62</v>
      </c>
      <c r="D146" s="83" t="s">
        <v>5</v>
      </c>
      <c r="E146" s="84">
        <v>55</v>
      </c>
      <c r="F146" s="84">
        <v>63</v>
      </c>
      <c r="G146" s="84">
        <v>74</v>
      </c>
      <c r="H146" s="84">
        <v>67</v>
      </c>
      <c r="I146" s="84">
        <v>74</v>
      </c>
      <c r="J146" s="84">
        <v>68</v>
      </c>
      <c r="T146" s="45" t="str">
        <f t="shared" si="13"/>
        <v>2012  ALTATurnusstillingerover 80% under 100%</v>
      </c>
      <c r="U146" s="87" t="s">
        <v>109</v>
      </c>
      <c r="V146" s="87" t="s">
        <v>62</v>
      </c>
      <c r="W146" s="87" t="s">
        <v>5</v>
      </c>
      <c r="X146" s="88">
        <v>81</v>
      </c>
      <c r="Y146" s="88">
        <v>90</v>
      </c>
      <c r="Z146" s="88">
        <v>97</v>
      </c>
      <c r="AA146" s="88">
        <v>94</v>
      </c>
      <c r="AB146" s="88">
        <v>96</v>
      </c>
      <c r="AC146" s="88">
        <v>107</v>
      </c>
      <c r="AM146" s="48" t="str">
        <f t="shared" si="14"/>
        <v>2012  ALTATurnusstillingerover 80% under 100%</v>
      </c>
      <c r="AN146" s="91" t="s">
        <v>109</v>
      </c>
      <c r="AO146" s="91" t="s">
        <v>62</v>
      </c>
      <c r="AP146" s="91" t="s">
        <v>5</v>
      </c>
      <c r="AQ146" s="92">
        <v>57</v>
      </c>
      <c r="AR146" s="92">
        <v>65</v>
      </c>
      <c r="AS146" s="92">
        <v>75</v>
      </c>
      <c r="AT146" s="92">
        <v>68</v>
      </c>
      <c r="AU146" s="92">
        <v>76</v>
      </c>
      <c r="AV146" s="92">
        <v>71</v>
      </c>
      <c r="BF146" s="51" t="str">
        <f t="shared" si="15"/>
        <v>2012  ALTATurnusstillingerover 80% under 100%</v>
      </c>
      <c r="BG146" s="95" t="s">
        <v>109</v>
      </c>
      <c r="BH146" s="95" t="s">
        <v>62</v>
      </c>
      <c r="BI146" s="95" t="s">
        <v>5</v>
      </c>
      <c r="BJ146" s="96">
        <v>85</v>
      </c>
      <c r="BK146" s="96">
        <v>92</v>
      </c>
      <c r="BL146" s="96">
        <v>97</v>
      </c>
      <c r="BM146" s="96">
        <v>94</v>
      </c>
      <c r="BN146" s="96">
        <v>97</v>
      </c>
      <c r="BO146" s="96">
        <v>108</v>
      </c>
      <c r="BP146" s="53"/>
    </row>
    <row r="147" spans="1:68" x14ac:dyDescent="0.25">
      <c r="A147" s="42" t="str">
        <f t="shared" si="12"/>
        <v>2012  ALTATurnusstillinger100% eller mer</v>
      </c>
      <c r="B147" s="83" t="s">
        <v>109</v>
      </c>
      <c r="C147" s="83" t="s">
        <v>62</v>
      </c>
      <c r="D147" s="83" t="s">
        <v>6</v>
      </c>
      <c r="E147" s="84">
        <v>96</v>
      </c>
      <c r="F147" s="84">
        <v>99</v>
      </c>
      <c r="G147" s="84">
        <v>116</v>
      </c>
      <c r="H147" s="84">
        <v>126</v>
      </c>
      <c r="I147" s="84">
        <v>138</v>
      </c>
      <c r="J147" s="84">
        <v>199</v>
      </c>
      <c r="T147" s="45" t="str">
        <f t="shared" si="13"/>
        <v>2012  ALTATurnusstillinger100% eller mer</v>
      </c>
      <c r="U147" s="87" t="s">
        <v>109</v>
      </c>
      <c r="V147" s="87" t="s">
        <v>62</v>
      </c>
      <c r="W147" s="87" t="s">
        <v>6</v>
      </c>
      <c r="X147" s="88">
        <v>116</v>
      </c>
      <c r="Y147" s="88">
        <v>125</v>
      </c>
      <c r="Z147" s="88">
        <v>139</v>
      </c>
      <c r="AA147" s="88">
        <v>143</v>
      </c>
      <c r="AB147" s="88">
        <v>158</v>
      </c>
      <c r="AC147" s="88">
        <v>223</v>
      </c>
      <c r="AM147" s="48" t="str">
        <f t="shared" si="14"/>
        <v>2012  ALTATurnusstillinger100% eller mer</v>
      </c>
      <c r="AN147" s="91" t="s">
        <v>109</v>
      </c>
      <c r="AO147" s="91" t="s">
        <v>62</v>
      </c>
      <c r="AP147" s="91" t="s">
        <v>6</v>
      </c>
      <c r="AQ147" s="92">
        <v>98</v>
      </c>
      <c r="AR147" s="92">
        <v>100</v>
      </c>
      <c r="AS147" s="92">
        <v>120</v>
      </c>
      <c r="AT147" s="92">
        <v>130</v>
      </c>
      <c r="AU147" s="92">
        <v>141</v>
      </c>
      <c r="AV147" s="92">
        <v>201</v>
      </c>
      <c r="BF147" s="51" t="str">
        <f t="shared" si="15"/>
        <v>2012  ALTATurnusstillinger100% eller mer</v>
      </c>
      <c r="BG147" s="95" t="s">
        <v>109</v>
      </c>
      <c r="BH147" s="95" t="s">
        <v>62</v>
      </c>
      <c r="BI147" s="95" t="s">
        <v>6</v>
      </c>
      <c r="BJ147" s="96">
        <v>118</v>
      </c>
      <c r="BK147" s="96">
        <v>126</v>
      </c>
      <c r="BL147" s="96">
        <v>144</v>
      </c>
      <c r="BM147" s="96">
        <v>148</v>
      </c>
      <c r="BN147" s="96">
        <v>162</v>
      </c>
      <c r="BO147" s="96">
        <v>228</v>
      </c>
      <c r="BP147" s="53"/>
    </row>
    <row r="148" spans="1:68" x14ac:dyDescent="0.25">
      <c r="A148" s="42"/>
      <c r="B148" s="83"/>
      <c r="C148" s="83"/>
      <c r="D148" s="83"/>
      <c r="E148" s="84"/>
      <c r="F148" s="84"/>
      <c r="G148" s="84"/>
      <c r="H148" s="84"/>
      <c r="I148" s="84"/>
      <c r="J148" s="84"/>
      <c r="T148" s="45"/>
      <c r="U148" s="87"/>
      <c r="V148" s="87"/>
      <c r="W148" s="87"/>
      <c r="X148" s="88"/>
      <c r="Y148" s="88"/>
      <c r="Z148" s="88"/>
      <c r="AA148" s="88"/>
      <c r="AB148" s="88"/>
      <c r="AC148" s="88"/>
      <c r="AM148" s="48"/>
      <c r="AN148" s="91"/>
      <c r="AO148" s="91"/>
      <c r="AP148" s="91"/>
      <c r="AQ148" s="92"/>
      <c r="AR148" s="92"/>
      <c r="AS148" s="92"/>
      <c r="AT148" s="92"/>
      <c r="AU148" s="92"/>
      <c r="AV148" s="92"/>
      <c r="BF148" s="51"/>
      <c r="BG148" s="95"/>
      <c r="BH148" s="95"/>
      <c r="BI148" s="95"/>
      <c r="BJ148" s="96"/>
      <c r="BK148" s="96"/>
      <c r="BL148" s="96"/>
      <c r="BM148" s="96"/>
      <c r="BN148" s="96"/>
      <c r="BO148" s="96"/>
      <c r="BP148" s="53"/>
    </row>
    <row r="149" spans="1:68" x14ac:dyDescent="0.25">
      <c r="A149" s="42"/>
      <c r="B149" s="83"/>
      <c r="C149" s="83"/>
      <c r="D149" s="83"/>
      <c r="E149" s="84"/>
      <c r="F149" s="84"/>
      <c r="G149" s="84"/>
      <c r="H149" s="84"/>
      <c r="I149" s="84"/>
      <c r="J149" s="84"/>
      <c r="T149" s="45"/>
      <c r="U149" s="87"/>
      <c r="V149" s="87"/>
      <c r="W149" s="87"/>
      <c r="X149" s="88"/>
      <c r="Y149" s="88"/>
      <c r="Z149" s="88"/>
      <c r="AA149" s="88"/>
      <c r="AB149" s="88"/>
      <c r="AC149" s="88"/>
      <c r="AM149" s="48"/>
      <c r="AN149" s="91"/>
      <c r="AO149" s="91"/>
      <c r="AP149" s="91"/>
      <c r="AQ149" s="92"/>
      <c r="AR149" s="92"/>
      <c r="AS149" s="92"/>
      <c r="AT149" s="92"/>
      <c r="AU149" s="92"/>
      <c r="AV149" s="92"/>
      <c r="BF149" s="51"/>
      <c r="BG149" s="95"/>
      <c r="BH149" s="95"/>
      <c r="BI149" s="95"/>
      <c r="BJ149" s="96"/>
      <c r="BK149" s="96"/>
      <c r="BL149" s="96"/>
      <c r="BM149" s="96"/>
      <c r="BN149" s="96"/>
      <c r="BO149" s="96"/>
      <c r="BP149" s="53"/>
    </row>
    <row r="150" spans="1:68" x14ac:dyDescent="0.25">
      <c r="A150" s="42"/>
      <c r="B150" s="83"/>
      <c r="C150" s="83"/>
      <c r="D150" s="83"/>
      <c r="E150" s="84"/>
      <c r="F150" s="84"/>
      <c r="G150" s="84"/>
      <c r="H150" s="84"/>
      <c r="I150" s="84"/>
      <c r="J150" s="84"/>
      <c r="T150" s="45"/>
      <c r="U150" s="87"/>
      <c r="V150" s="87"/>
      <c r="W150" s="87"/>
      <c r="X150" s="88"/>
      <c r="Y150" s="88"/>
      <c r="Z150" s="88"/>
      <c r="AA150" s="88"/>
      <c r="AB150" s="88"/>
      <c r="AC150" s="88"/>
      <c r="AM150" s="48"/>
      <c r="AN150" s="91"/>
      <c r="AO150" s="91"/>
      <c r="AP150" s="91"/>
      <c r="AQ150" s="92"/>
      <c r="AR150" s="92"/>
      <c r="AS150" s="92"/>
      <c r="AT150" s="92"/>
      <c r="AU150" s="92"/>
      <c r="AV150" s="92"/>
      <c r="BF150" s="51"/>
      <c r="BG150" s="95"/>
      <c r="BH150" s="95"/>
      <c r="BI150" s="95"/>
      <c r="BJ150" s="96"/>
      <c r="BK150" s="96"/>
      <c r="BL150" s="96"/>
      <c r="BM150" s="96"/>
      <c r="BN150" s="96"/>
      <c r="BO150" s="96"/>
      <c r="BP150" s="53"/>
    </row>
    <row r="151" spans="1:68" x14ac:dyDescent="0.25">
      <c r="A151" s="42"/>
      <c r="B151" s="83"/>
      <c r="C151" s="83"/>
      <c r="D151" s="83"/>
      <c r="E151" s="84"/>
      <c r="F151" s="84"/>
      <c r="G151" s="84"/>
      <c r="H151" s="84"/>
      <c r="I151" s="84"/>
      <c r="J151" s="84"/>
      <c r="T151" s="45"/>
      <c r="U151" s="87"/>
      <c r="V151" s="87"/>
      <c r="W151" s="87"/>
      <c r="X151" s="88"/>
      <c r="Y151" s="88"/>
      <c r="Z151" s="88"/>
      <c r="AA151" s="88"/>
      <c r="AB151" s="88"/>
      <c r="AC151" s="88"/>
      <c r="AM151" s="48"/>
      <c r="AN151" s="91"/>
      <c r="AO151" s="91"/>
      <c r="AP151" s="91"/>
      <c r="AQ151" s="92"/>
      <c r="AR151" s="92"/>
      <c r="AS151" s="92"/>
      <c r="AT151" s="92"/>
      <c r="AU151" s="92"/>
      <c r="AV151" s="92"/>
      <c r="BF151" s="51"/>
      <c r="BG151" s="95"/>
      <c r="BH151" s="95"/>
      <c r="BI151" s="95"/>
      <c r="BJ151" s="96"/>
      <c r="BK151" s="96"/>
      <c r="BL151" s="96"/>
      <c r="BM151" s="96"/>
      <c r="BN151" s="96"/>
      <c r="BO151" s="96"/>
      <c r="BP151" s="53"/>
    </row>
    <row r="152" spans="1:68" x14ac:dyDescent="0.25">
      <c r="A152" s="42"/>
      <c r="B152" s="83"/>
      <c r="C152" s="83"/>
      <c r="D152" s="83"/>
      <c r="E152" s="84"/>
      <c r="F152" s="84"/>
      <c r="G152" s="84"/>
      <c r="H152" s="84"/>
      <c r="I152" s="84"/>
      <c r="J152" s="84"/>
      <c r="T152" s="45"/>
      <c r="U152" s="87"/>
      <c r="V152" s="87"/>
      <c r="W152" s="87"/>
      <c r="X152" s="88"/>
      <c r="Y152" s="88"/>
      <c r="Z152" s="88"/>
      <c r="AA152" s="88"/>
      <c r="AB152" s="88"/>
      <c r="AC152" s="88"/>
      <c r="AM152" s="48"/>
      <c r="AN152" s="91"/>
      <c r="AO152" s="91"/>
      <c r="AP152" s="91"/>
      <c r="AQ152" s="92"/>
      <c r="AR152" s="92"/>
      <c r="AS152" s="92"/>
      <c r="AT152" s="92"/>
      <c r="AU152" s="92"/>
      <c r="AV152" s="92"/>
      <c r="BF152" s="51"/>
      <c r="BG152" s="95"/>
      <c r="BH152" s="95"/>
      <c r="BI152" s="95"/>
      <c r="BJ152" s="96"/>
      <c r="BK152" s="96"/>
      <c r="BL152" s="96"/>
      <c r="BM152" s="96"/>
      <c r="BN152" s="96"/>
      <c r="BO152" s="96"/>
      <c r="BP152" s="53"/>
    </row>
    <row r="153" spans="1:68" x14ac:dyDescent="0.25">
      <c r="A153" s="42"/>
      <c r="B153" s="83"/>
      <c r="C153" s="83"/>
      <c r="D153" s="83"/>
      <c r="E153" s="84"/>
      <c r="F153" s="84"/>
      <c r="G153" s="84"/>
      <c r="H153" s="84"/>
      <c r="I153" s="84"/>
      <c r="J153" s="84"/>
      <c r="T153" s="45"/>
      <c r="U153" s="87"/>
      <c r="V153" s="87"/>
      <c r="W153" s="87"/>
      <c r="X153" s="88"/>
      <c r="Y153" s="88"/>
      <c r="Z153" s="88"/>
      <c r="AA153" s="88"/>
      <c r="AB153" s="88"/>
      <c r="AC153" s="88"/>
      <c r="AM153" s="48"/>
      <c r="AN153" s="91"/>
      <c r="AO153" s="91"/>
      <c r="AP153" s="91"/>
      <c r="AQ153" s="92"/>
      <c r="AR153" s="92"/>
      <c r="AS153" s="92"/>
      <c r="AT153" s="92"/>
      <c r="AU153" s="92"/>
      <c r="AV153" s="92"/>
      <c r="BF153" s="51"/>
      <c r="BG153" s="95"/>
      <c r="BH153" s="95"/>
      <c r="BI153" s="95"/>
      <c r="BJ153" s="96"/>
      <c r="BK153" s="96"/>
      <c r="BL153" s="96"/>
      <c r="BM153" s="96"/>
      <c r="BN153" s="96"/>
      <c r="BO153" s="96"/>
      <c r="BP153" s="53"/>
    </row>
    <row r="154" spans="1:68" x14ac:dyDescent="0.25">
      <c r="A154" s="42"/>
      <c r="B154" s="83"/>
      <c r="C154" s="83"/>
      <c r="D154" s="83"/>
      <c r="E154" s="84"/>
      <c r="F154" s="84"/>
      <c r="G154" s="84"/>
      <c r="H154" s="84"/>
      <c r="I154" s="84"/>
      <c r="J154" s="84"/>
      <c r="T154" s="45"/>
      <c r="U154" s="87"/>
      <c r="V154" s="87"/>
      <c r="W154" s="87"/>
      <c r="X154" s="88"/>
      <c r="Y154" s="88"/>
      <c r="Z154" s="88"/>
      <c r="AA154" s="88"/>
      <c r="AB154" s="88"/>
      <c r="AC154" s="88"/>
      <c r="AM154" s="48"/>
      <c r="AN154" s="91"/>
      <c r="AO154" s="91"/>
      <c r="AP154" s="91"/>
      <c r="AQ154" s="92"/>
      <c r="AR154" s="92"/>
      <c r="AS154" s="92"/>
      <c r="AT154" s="92"/>
      <c r="AU154" s="92"/>
      <c r="AV154" s="92"/>
      <c r="BF154" s="51"/>
      <c r="BG154" s="95"/>
      <c r="BH154" s="95"/>
      <c r="BI154" s="95"/>
      <c r="BJ154" s="96"/>
      <c r="BK154" s="96"/>
      <c r="BL154" s="96"/>
      <c r="BM154" s="96"/>
      <c r="BN154" s="96"/>
      <c r="BO154" s="96"/>
      <c r="BP154" s="53"/>
    </row>
    <row r="155" spans="1:68" x14ac:dyDescent="0.25">
      <c r="A155" s="42"/>
      <c r="B155" s="83"/>
      <c r="C155" s="83"/>
      <c r="D155" s="83"/>
      <c r="E155" s="84"/>
      <c r="F155" s="84"/>
      <c r="G155" s="84"/>
      <c r="H155" s="84"/>
      <c r="I155" s="84"/>
      <c r="J155" s="84"/>
      <c r="T155" s="45"/>
      <c r="U155" s="87"/>
      <c r="V155" s="87"/>
      <c r="W155" s="87"/>
      <c r="X155" s="88"/>
      <c r="Y155" s="88"/>
      <c r="Z155" s="88"/>
      <c r="AA155" s="88"/>
      <c r="AB155" s="88"/>
      <c r="AC155" s="88"/>
      <c r="AM155" s="48"/>
      <c r="AN155" s="91"/>
      <c r="AO155" s="91"/>
      <c r="AP155" s="91"/>
      <c r="AQ155" s="92"/>
      <c r="AR155" s="92"/>
      <c r="AS155" s="92"/>
      <c r="AT155" s="92"/>
      <c r="AU155" s="92"/>
      <c r="AV155" s="92"/>
      <c r="BF155" s="51"/>
      <c r="BG155" s="95"/>
      <c r="BH155" s="95"/>
      <c r="BI155" s="95"/>
      <c r="BJ155" s="96"/>
      <c r="BK155" s="96"/>
      <c r="BL155" s="96"/>
      <c r="BM155" s="96"/>
      <c r="BN155" s="96"/>
      <c r="BO155" s="96"/>
      <c r="BP155" s="53"/>
    </row>
    <row r="156" spans="1:68" x14ac:dyDescent="0.25">
      <c r="A156" s="42"/>
      <c r="B156" s="83"/>
      <c r="C156" s="83"/>
      <c r="D156" s="83"/>
      <c r="E156" s="84"/>
      <c r="F156" s="84"/>
      <c r="G156" s="84"/>
      <c r="H156" s="84"/>
      <c r="I156" s="84"/>
      <c r="J156" s="84"/>
      <c r="T156" s="45"/>
      <c r="U156" s="87"/>
      <c r="V156" s="87"/>
      <c r="W156" s="87"/>
      <c r="X156" s="88"/>
      <c r="Y156" s="88"/>
      <c r="Z156" s="88"/>
      <c r="AA156" s="88"/>
      <c r="AB156" s="88"/>
      <c r="AC156" s="88"/>
      <c r="AM156" s="48"/>
      <c r="AN156" s="91"/>
      <c r="AO156" s="91"/>
      <c r="AP156" s="91"/>
      <c r="AQ156" s="92"/>
      <c r="AR156" s="92"/>
      <c r="AS156" s="92"/>
      <c r="AT156" s="92"/>
      <c r="AU156" s="92"/>
      <c r="AV156" s="92"/>
      <c r="BF156" s="51"/>
      <c r="BG156" s="95"/>
      <c r="BH156" s="95"/>
      <c r="BI156" s="95"/>
      <c r="BJ156" s="96"/>
      <c r="BK156" s="96"/>
      <c r="BL156" s="96"/>
      <c r="BM156" s="96"/>
      <c r="BN156" s="96"/>
      <c r="BO156" s="96"/>
      <c r="BP156" s="53"/>
    </row>
    <row r="157" spans="1:68" x14ac:dyDescent="0.25">
      <c r="A157" s="42"/>
      <c r="B157" s="83"/>
      <c r="C157" s="83"/>
      <c r="D157" s="83"/>
      <c r="E157" s="84"/>
      <c r="F157" s="84"/>
      <c r="G157" s="84"/>
      <c r="H157" s="84"/>
      <c r="I157" s="84"/>
      <c r="J157" s="84"/>
      <c r="T157" s="45"/>
      <c r="U157" s="87"/>
      <c r="V157" s="87"/>
      <c r="W157" s="87"/>
      <c r="X157" s="88"/>
      <c r="Y157" s="88"/>
      <c r="Z157" s="88"/>
      <c r="AA157" s="88"/>
      <c r="AB157" s="88"/>
      <c r="AC157" s="88"/>
      <c r="AM157" s="48"/>
      <c r="AN157" s="91"/>
      <c r="AO157" s="91"/>
      <c r="AP157" s="91"/>
      <c r="AQ157" s="92"/>
      <c r="AR157" s="92"/>
      <c r="AS157" s="92"/>
      <c r="AT157" s="92"/>
      <c r="AU157" s="92"/>
      <c r="AV157" s="92"/>
      <c r="BF157" s="51"/>
      <c r="BG157" s="95"/>
      <c r="BH157" s="95"/>
      <c r="BI157" s="95"/>
      <c r="BJ157" s="96"/>
      <c r="BK157" s="96"/>
      <c r="BL157" s="96"/>
      <c r="BM157" s="96"/>
      <c r="BN157" s="96"/>
      <c r="BO157" s="96"/>
      <c r="BP157" s="53"/>
    </row>
    <row r="158" spans="1:68" x14ac:dyDescent="0.25">
      <c r="A158" s="42"/>
      <c r="B158" s="83"/>
      <c r="C158" s="83"/>
      <c r="D158" s="83"/>
      <c r="E158" s="84"/>
      <c r="F158" s="84"/>
      <c r="G158" s="84"/>
      <c r="H158" s="84"/>
      <c r="I158" s="84"/>
      <c r="J158" s="84"/>
      <c r="T158" s="45"/>
      <c r="U158" s="87"/>
      <c r="V158" s="87"/>
      <c r="W158" s="87"/>
      <c r="X158" s="88"/>
      <c r="Y158" s="88"/>
      <c r="Z158" s="88"/>
      <c r="AA158" s="88"/>
      <c r="AB158" s="88"/>
      <c r="AC158" s="88"/>
      <c r="AM158" s="48"/>
      <c r="AN158" s="91"/>
      <c r="AO158" s="91"/>
      <c r="AP158" s="91"/>
      <c r="AQ158" s="92"/>
      <c r="AR158" s="92"/>
      <c r="AS158" s="92"/>
      <c r="AT158" s="92"/>
      <c r="AU158" s="92"/>
      <c r="AV158" s="92"/>
      <c r="BF158" s="51"/>
      <c r="BG158" s="95"/>
      <c r="BH158" s="95"/>
      <c r="BI158" s="95"/>
      <c r="BJ158" s="96"/>
      <c r="BK158" s="96"/>
      <c r="BL158" s="96"/>
      <c r="BM158" s="96"/>
      <c r="BN158" s="96"/>
      <c r="BO158" s="96"/>
      <c r="BP158" s="53"/>
    </row>
    <row r="159" spans="1:68" x14ac:dyDescent="0.25">
      <c r="A159" s="42"/>
      <c r="B159" s="83"/>
      <c r="C159" s="83"/>
      <c r="D159" s="83"/>
      <c r="E159" s="84"/>
      <c r="F159" s="84"/>
      <c r="G159" s="84"/>
      <c r="H159" s="84"/>
      <c r="I159" s="84"/>
      <c r="J159" s="84"/>
      <c r="T159" s="45"/>
      <c r="U159" s="87"/>
      <c r="V159" s="87"/>
      <c r="W159" s="87"/>
      <c r="X159" s="88"/>
      <c r="Y159" s="88"/>
      <c r="Z159" s="88"/>
      <c r="AA159" s="88"/>
      <c r="AB159" s="88"/>
      <c r="AC159" s="88"/>
      <c r="AM159" s="48"/>
      <c r="AN159" s="91"/>
      <c r="AO159" s="91"/>
      <c r="AP159" s="91"/>
      <c r="AQ159" s="92"/>
      <c r="AR159" s="92"/>
      <c r="AS159" s="92"/>
      <c r="AT159" s="92"/>
      <c r="AU159" s="92"/>
      <c r="AV159" s="92"/>
      <c r="BF159" s="51"/>
      <c r="BG159" s="95"/>
      <c r="BH159" s="95"/>
      <c r="BI159" s="95"/>
      <c r="BJ159" s="96"/>
      <c r="BK159" s="96"/>
      <c r="BL159" s="96"/>
      <c r="BM159" s="96"/>
      <c r="BN159" s="96"/>
      <c r="BO159" s="96"/>
      <c r="BP159" s="53"/>
    </row>
    <row r="160" spans="1:68" x14ac:dyDescent="0.25">
      <c r="A160" s="42"/>
      <c r="B160" s="83"/>
      <c r="C160" s="83"/>
      <c r="D160" s="83"/>
      <c r="E160" s="84"/>
      <c r="F160" s="84"/>
      <c r="G160" s="84"/>
      <c r="H160" s="84"/>
      <c r="I160" s="84"/>
      <c r="J160" s="84"/>
      <c r="T160" s="45"/>
      <c r="U160" s="87"/>
      <c r="V160" s="87"/>
      <c r="W160" s="87"/>
      <c r="X160" s="88"/>
      <c r="Y160" s="88"/>
      <c r="Z160" s="88"/>
      <c r="AA160" s="88"/>
      <c r="AB160" s="88"/>
      <c r="AC160" s="88"/>
      <c r="AM160" s="48"/>
      <c r="AN160" s="91"/>
      <c r="AO160" s="91"/>
      <c r="AP160" s="91"/>
      <c r="AQ160" s="92"/>
      <c r="AR160" s="92"/>
      <c r="AS160" s="92"/>
      <c r="AT160" s="92"/>
      <c r="AU160" s="92"/>
      <c r="AV160" s="92"/>
      <c r="BF160" s="51"/>
      <c r="BG160" s="95"/>
      <c r="BH160" s="95"/>
      <c r="BI160" s="95"/>
      <c r="BJ160" s="96"/>
      <c r="BK160" s="96"/>
      <c r="BL160" s="96"/>
      <c r="BM160" s="96"/>
      <c r="BN160" s="96"/>
      <c r="BO160" s="96"/>
      <c r="BP160" s="53"/>
    </row>
    <row r="161" spans="1:68" x14ac:dyDescent="0.25">
      <c r="A161" s="42"/>
      <c r="B161" s="83"/>
      <c r="C161" s="83"/>
      <c r="D161" s="83"/>
      <c r="E161" s="84"/>
      <c r="F161" s="84"/>
      <c r="G161" s="84"/>
      <c r="H161" s="84"/>
      <c r="I161" s="84"/>
      <c r="J161" s="84"/>
      <c r="T161" s="45"/>
      <c r="U161" s="87"/>
      <c r="V161" s="87"/>
      <c r="W161" s="87"/>
      <c r="X161" s="88"/>
      <c r="Y161" s="88"/>
      <c r="Z161" s="88"/>
      <c r="AA161" s="88"/>
      <c r="AB161" s="88"/>
      <c r="AC161" s="88"/>
      <c r="AM161" s="48"/>
      <c r="AN161" s="91"/>
      <c r="AO161" s="91"/>
      <c r="AP161" s="91"/>
      <c r="AQ161" s="92"/>
      <c r="AR161" s="92"/>
      <c r="AS161" s="92"/>
      <c r="AT161" s="92"/>
      <c r="AU161" s="92"/>
      <c r="AV161" s="92"/>
      <c r="BF161" s="51"/>
      <c r="BG161" s="95"/>
      <c r="BH161" s="95"/>
      <c r="BI161" s="95"/>
      <c r="BJ161" s="96"/>
      <c r="BK161" s="96"/>
      <c r="BL161" s="96"/>
      <c r="BM161" s="96"/>
      <c r="BN161" s="96"/>
      <c r="BO161" s="96"/>
      <c r="BP161" s="53"/>
    </row>
    <row r="162" spans="1:68" x14ac:dyDescent="0.25">
      <c r="A162" s="42"/>
      <c r="B162" s="83"/>
      <c r="C162" s="83"/>
      <c r="D162" s="83"/>
      <c r="E162" s="84"/>
      <c r="F162" s="84"/>
      <c r="G162" s="84"/>
      <c r="H162" s="84"/>
      <c r="I162" s="84"/>
      <c r="J162" s="84"/>
      <c r="T162" s="45"/>
      <c r="U162" s="87"/>
      <c r="V162" s="87"/>
      <c r="W162" s="87"/>
      <c r="X162" s="88"/>
      <c r="Y162" s="88"/>
      <c r="Z162" s="88"/>
      <c r="AA162" s="88"/>
      <c r="AB162" s="88"/>
      <c r="AC162" s="88"/>
      <c r="AM162" s="48"/>
      <c r="AN162" s="91"/>
      <c r="AO162" s="91"/>
      <c r="AP162" s="91"/>
      <c r="AQ162" s="92"/>
      <c r="AR162" s="92"/>
      <c r="AS162" s="92"/>
      <c r="AT162" s="92"/>
      <c r="AU162" s="92"/>
      <c r="AV162" s="92"/>
      <c r="BF162" s="51"/>
      <c r="BG162" s="95"/>
      <c r="BH162" s="95"/>
      <c r="BI162" s="95"/>
      <c r="BJ162" s="96"/>
      <c r="BK162" s="96"/>
      <c r="BL162" s="96"/>
      <c r="BM162" s="96"/>
      <c r="BN162" s="96"/>
      <c r="BO162" s="96"/>
      <c r="BP162" s="53"/>
    </row>
    <row r="163" spans="1:68" x14ac:dyDescent="0.25">
      <c r="A163" s="42"/>
      <c r="B163" s="83"/>
      <c r="C163" s="83"/>
      <c r="D163" s="83"/>
      <c r="E163" s="84"/>
      <c r="F163" s="84"/>
      <c r="G163" s="84"/>
      <c r="H163" s="84"/>
      <c r="I163" s="84"/>
      <c r="J163" s="84"/>
      <c r="T163" s="45"/>
      <c r="U163" s="87"/>
      <c r="V163" s="87"/>
      <c r="W163" s="87"/>
      <c r="X163" s="88"/>
      <c r="Y163" s="88"/>
      <c r="Z163" s="88"/>
      <c r="AA163" s="88"/>
      <c r="AB163" s="88"/>
      <c r="AC163" s="88"/>
      <c r="AM163" s="48"/>
      <c r="AN163" s="91"/>
      <c r="AO163" s="91"/>
      <c r="AP163" s="91"/>
      <c r="AQ163" s="92"/>
      <c r="AR163" s="92"/>
      <c r="AS163" s="92"/>
      <c r="AT163" s="92"/>
      <c r="AU163" s="92"/>
      <c r="AV163" s="92"/>
      <c r="BF163" s="51"/>
      <c r="BG163" s="95"/>
      <c r="BH163" s="95"/>
      <c r="BI163" s="95"/>
      <c r="BJ163" s="96"/>
      <c r="BK163" s="96"/>
      <c r="BL163" s="96"/>
      <c r="BM163" s="96"/>
      <c r="BN163" s="96"/>
      <c r="BO163" s="96"/>
      <c r="BP163" s="53"/>
    </row>
    <row r="164" spans="1:68" x14ac:dyDescent="0.25">
      <c r="A164" s="42"/>
      <c r="B164" s="83"/>
      <c r="C164" s="83"/>
      <c r="D164" s="83"/>
      <c r="E164" s="84"/>
      <c r="F164" s="84"/>
      <c r="G164" s="84"/>
      <c r="H164" s="84"/>
      <c r="I164" s="84"/>
      <c r="J164" s="84"/>
      <c r="T164" s="45"/>
      <c r="U164" s="87"/>
      <c r="V164" s="87"/>
      <c r="W164" s="87"/>
      <c r="X164" s="88"/>
      <c r="Y164" s="88"/>
      <c r="Z164" s="88"/>
      <c r="AA164" s="88"/>
      <c r="AB164" s="88"/>
      <c r="AC164" s="88"/>
      <c r="AM164" s="48"/>
      <c r="AN164" s="91"/>
      <c r="AO164" s="91"/>
      <c r="AP164" s="91"/>
      <c r="AQ164" s="92"/>
      <c r="AR164" s="92"/>
      <c r="AS164" s="92"/>
      <c r="AT164" s="92"/>
      <c r="AU164" s="92"/>
      <c r="AV164" s="92"/>
      <c r="BF164" s="51"/>
      <c r="BG164" s="95"/>
      <c r="BH164" s="95"/>
      <c r="BI164" s="95"/>
      <c r="BJ164" s="96"/>
      <c r="BK164" s="96"/>
      <c r="BL164" s="96"/>
      <c r="BM164" s="96"/>
      <c r="BN164" s="96"/>
      <c r="BO164" s="96"/>
      <c r="BP164" s="53"/>
    </row>
    <row r="165" spans="1:68" x14ac:dyDescent="0.25">
      <c r="A165" s="42"/>
      <c r="B165" s="83"/>
      <c r="C165" s="83"/>
      <c r="D165" s="83"/>
      <c r="E165" s="84"/>
      <c r="F165" s="84"/>
      <c r="G165" s="84"/>
      <c r="H165" s="84"/>
      <c r="I165" s="84"/>
      <c r="J165" s="84"/>
      <c r="T165" s="45"/>
      <c r="U165" s="87"/>
      <c r="V165" s="87"/>
      <c r="W165" s="87"/>
      <c r="X165" s="88"/>
      <c r="Y165" s="88"/>
      <c r="Z165" s="88"/>
      <c r="AA165" s="88"/>
      <c r="AB165" s="88"/>
      <c r="AC165" s="88"/>
      <c r="AM165" s="48"/>
      <c r="AN165" s="91"/>
      <c r="AO165" s="91"/>
      <c r="AP165" s="91"/>
      <c r="AQ165" s="92"/>
      <c r="AR165" s="92"/>
      <c r="AS165" s="92"/>
      <c r="AT165" s="92"/>
      <c r="AU165" s="92"/>
      <c r="AV165" s="92"/>
      <c r="BF165" s="51"/>
      <c r="BG165" s="95"/>
      <c r="BH165" s="95"/>
      <c r="BI165" s="95"/>
      <c r="BJ165" s="96"/>
      <c r="BK165" s="96"/>
      <c r="BL165" s="96"/>
      <c r="BM165" s="96"/>
      <c r="BN165" s="96"/>
      <c r="BO165" s="96"/>
      <c r="BP165" s="53"/>
    </row>
    <row r="166" spans="1:68" x14ac:dyDescent="0.25">
      <c r="A166" s="42"/>
      <c r="B166" s="83"/>
      <c r="C166" s="83"/>
      <c r="D166" s="83"/>
      <c r="E166" s="84"/>
      <c r="F166" s="84"/>
      <c r="G166" s="84"/>
      <c r="H166" s="84"/>
      <c r="I166" s="84"/>
      <c r="J166" s="84"/>
      <c r="T166" s="45"/>
      <c r="U166" s="87"/>
      <c r="V166" s="87"/>
      <c r="W166" s="87"/>
      <c r="X166" s="88"/>
      <c r="Y166" s="88"/>
      <c r="Z166" s="88"/>
      <c r="AA166" s="88"/>
      <c r="AB166" s="88"/>
      <c r="AC166" s="88"/>
      <c r="AM166" s="48"/>
      <c r="AN166" s="91"/>
      <c r="AO166" s="91"/>
      <c r="AP166" s="91"/>
      <c r="AQ166" s="92"/>
      <c r="AR166" s="92"/>
      <c r="AS166" s="92"/>
      <c r="AT166" s="92"/>
      <c r="AU166" s="92"/>
      <c r="AV166" s="92"/>
      <c r="BF166" s="51"/>
      <c r="BG166" s="95"/>
      <c r="BH166" s="95"/>
      <c r="BI166" s="95"/>
      <c r="BJ166" s="96"/>
      <c r="BK166" s="96"/>
      <c r="BL166" s="96"/>
      <c r="BM166" s="96"/>
      <c r="BN166" s="96"/>
      <c r="BO166" s="96"/>
      <c r="BP166" s="53"/>
    </row>
    <row r="167" spans="1:68" x14ac:dyDescent="0.25">
      <c r="A167" s="42"/>
      <c r="B167" s="83"/>
      <c r="C167" s="83"/>
      <c r="D167" s="83"/>
      <c r="E167" s="84"/>
      <c r="F167" s="84"/>
      <c r="G167" s="84"/>
      <c r="H167" s="84"/>
      <c r="I167" s="84"/>
      <c r="J167" s="84"/>
      <c r="T167" s="45"/>
      <c r="U167" s="87"/>
      <c r="V167" s="87"/>
      <c r="W167" s="87"/>
      <c r="X167" s="88"/>
      <c r="Y167" s="88"/>
      <c r="Z167" s="88"/>
      <c r="AA167" s="88"/>
      <c r="AB167" s="88"/>
      <c r="AC167" s="88"/>
      <c r="AM167" s="48"/>
      <c r="AN167" s="91"/>
      <c r="AO167" s="91"/>
      <c r="AP167" s="91"/>
      <c r="AQ167" s="92"/>
      <c r="AR167" s="92"/>
      <c r="AS167" s="92"/>
      <c r="AT167" s="92"/>
      <c r="AU167" s="92"/>
      <c r="AV167" s="92"/>
      <c r="BF167" s="51"/>
      <c r="BG167" s="95"/>
      <c r="BH167" s="95"/>
      <c r="BI167" s="95"/>
      <c r="BJ167" s="96"/>
      <c r="BK167" s="96"/>
      <c r="BL167" s="96"/>
      <c r="BM167" s="96"/>
      <c r="BN167" s="96"/>
      <c r="BO167" s="96"/>
      <c r="BP167" s="53"/>
    </row>
    <row r="168" spans="1:68" x14ac:dyDescent="0.25">
      <c r="A168" s="42"/>
      <c r="B168" s="83"/>
      <c r="C168" s="83"/>
      <c r="D168" s="83"/>
      <c r="E168" s="84"/>
      <c r="F168" s="84"/>
      <c r="G168" s="84"/>
      <c r="H168" s="84"/>
      <c r="I168" s="84"/>
      <c r="J168" s="84"/>
      <c r="T168" s="45"/>
      <c r="U168" s="87"/>
      <c r="V168" s="87"/>
      <c r="W168" s="87"/>
      <c r="X168" s="88"/>
      <c r="Y168" s="88"/>
      <c r="Z168" s="88"/>
      <c r="AA168" s="88"/>
      <c r="AB168" s="88"/>
      <c r="AC168" s="88"/>
      <c r="AM168" s="48"/>
      <c r="AN168" s="91"/>
      <c r="AO168" s="91"/>
      <c r="AP168" s="91"/>
      <c r="AQ168" s="92"/>
      <c r="AR168" s="92"/>
      <c r="AS168" s="92"/>
      <c r="AT168" s="92"/>
      <c r="AU168" s="92"/>
      <c r="AV168" s="92"/>
      <c r="BF168" s="51"/>
      <c r="BG168" s="95"/>
      <c r="BH168" s="95"/>
      <c r="BI168" s="95"/>
      <c r="BJ168" s="96"/>
      <c r="BK168" s="96"/>
      <c r="BL168" s="96"/>
      <c r="BM168" s="96"/>
      <c r="BN168" s="96"/>
      <c r="BO168" s="96"/>
      <c r="BP168" s="53"/>
    </row>
    <row r="169" spans="1:68" x14ac:dyDescent="0.25">
      <c r="A169" s="42"/>
      <c r="B169" s="83"/>
      <c r="C169" s="83"/>
      <c r="D169" s="83"/>
      <c r="E169" s="84"/>
      <c r="F169" s="84"/>
      <c r="G169" s="84"/>
      <c r="H169" s="84"/>
      <c r="I169" s="84"/>
      <c r="J169" s="84"/>
      <c r="T169" s="45"/>
      <c r="U169" s="87"/>
      <c r="V169" s="87"/>
      <c r="W169" s="87"/>
      <c r="X169" s="88"/>
      <c r="Y169" s="88"/>
      <c r="Z169" s="88"/>
      <c r="AA169" s="88"/>
      <c r="AB169" s="88"/>
      <c r="AC169" s="88"/>
      <c r="AM169" s="48"/>
      <c r="AN169" s="91"/>
      <c r="AO169" s="91"/>
      <c r="AP169" s="91"/>
      <c r="AQ169" s="92"/>
      <c r="AR169" s="92"/>
      <c r="AS169" s="92"/>
      <c r="AT169" s="92"/>
      <c r="AU169" s="92"/>
      <c r="AV169" s="92"/>
      <c r="BF169" s="51"/>
      <c r="BG169" s="95"/>
      <c r="BH169" s="95"/>
      <c r="BI169" s="95"/>
      <c r="BJ169" s="96"/>
      <c r="BK169" s="96"/>
      <c r="BL169" s="96"/>
      <c r="BM169" s="96"/>
      <c r="BN169" s="96"/>
      <c r="BO169" s="96"/>
      <c r="BP169" s="53"/>
    </row>
    <row r="170" spans="1:68" x14ac:dyDescent="0.25">
      <c r="A170" s="42"/>
      <c r="B170" s="83"/>
      <c r="C170" s="83"/>
      <c r="D170" s="83"/>
      <c r="E170" s="84"/>
      <c r="F170" s="84"/>
      <c r="G170" s="84"/>
      <c r="H170" s="84"/>
      <c r="I170" s="84"/>
      <c r="J170" s="84"/>
      <c r="T170" s="45"/>
      <c r="U170" s="87"/>
      <c r="V170" s="87"/>
      <c r="W170" s="87"/>
      <c r="X170" s="88"/>
      <c r="Y170" s="88"/>
      <c r="Z170" s="88"/>
      <c r="AA170" s="88"/>
      <c r="AB170" s="88"/>
      <c r="AC170" s="88"/>
      <c r="AM170" s="48"/>
      <c r="AN170" s="91"/>
      <c r="AO170" s="91"/>
      <c r="AP170" s="91"/>
      <c r="AQ170" s="92"/>
      <c r="AR170" s="92"/>
      <c r="AS170" s="92"/>
      <c r="AT170" s="92"/>
      <c r="AU170" s="92"/>
      <c r="AV170" s="92"/>
      <c r="BF170" s="51"/>
      <c r="BG170" s="95"/>
      <c r="BH170" s="95"/>
      <c r="BI170" s="95"/>
      <c r="BJ170" s="96"/>
      <c r="BK170" s="96"/>
      <c r="BL170" s="96"/>
      <c r="BM170" s="96"/>
      <c r="BN170" s="96"/>
      <c r="BO170" s="96"/>
      <c r="BP170" s="53"/>
    </row>
    <row r="171" spans="1:68" x14ac:dyDescent="0.25">
      <c r="A171" s="42"/>
      <c r="B171" s="83"/>
      <c r="C171" s="83"/>
      <c r="D171" s="83"/>
      <c r="E171" s="84"/>
      <c r="F171" s="84"/>
      <c r="G171" s="84"/>
      <c r="H171" s="84"/>
      <c r="I171" s="84"/>
      <c r="J171" s="84"/>
      <c r="T171" s="45"/>
      <c r="U171" s="87"/>
      <c r="V171" s="87"/>
      <c r="W171" s="87"/>
      <c r="X171" s="88"/>
      <c r="Y171" s="88"/>
      <c r="Z171" s="88"/>
      <c r="AA171" s="88"/>
      <c r="AB171" s="88"/>
      <c r="AC171" s="88"/>
      <c r="AM171" s="48"/>
      <c r="AN171" s="91"/>
      <c r="AO171" s="91"/>
      <c r="AP171" s="91"/>
      <c r="AQ171" s="92"/>
      <c r="AR171" s="92"/>
      <c r="AS171" s="92"/>
      <c r="AT171" s="92"/>
      <c r="AU171" s="92"/>
      <c r="AV171" s="92"/>
      <c r="BF171" s="51"/>
      <c r="BG171" s="95"/>
      <c r="BH171" s="95"/>
      <c r="BI171" s="95"/>
      <c r="BJ171" s="96"/>
      <c r="BK171" s="96"/>
      <c r="BL171" s="96"/>
      <c r="BM171" s="96"/>
      <c r="BN171" s="96"/>
      <c r="BO171" s="96"/>
      <c r="BP171" s="53"/>
    </row>
    <row r="172" spans="1:68" x14ac:dyDescent="0.25">
      <c r="A172" s="42"/>
      <c r="B172" s="83"/>
      <c r="C172" s="83"/>
      <c r="D172" s="83"/>
      <c r="E172" s="84"/>
      <c r="F172" s="84"/>
      <c r="G172" s="84"/>
      <c r="H172" s="84"/>
      <c r="I172" s="84"/>
      <c r="J172" s="84"/>
      <c r="T172" s="45"/>
      <c r="U172" s="87"/>
      <c r="V172" s="87"/>
      <c r="W172" s="87"/>
      <c r="X172" s="88"/>
      <c r="Y172" s="88"/>
      <c r="Z172" s="88"/>
      <c r="AA172" s="88"/>
      <c r="AB172" s="88"/>
      <c r="AC172" s="88"/>
      <c r="AM172" s="48"/>
      <c r="AN172" s="91"/>
      <c r="AO172" s="91"/>
      <c r="AP172" s="91"/>
      <c r="AQ172" s="92"/>
      <c r="AR172" s="92"/>
      <c r="AS172" s="92"/>
      <c r="AT172" s="92"/>
      <c r="AU172" s="92"/>
      <c r="AV172" s="92"/>
      <c r="BF172" s="51"/>
      <c r="BG172" s="95"/>
      <c r="BH172" s="95"/>
      <c r="BI172" s="95"/>
      <c r="BJ172" s="96"/>
      <c r="BK172" s="96"/>
      <c r="BL172" s="96"/>
      <c r="BM172" s="96"/>
      <c r="BN172" s="96"/>
      <c r="BO172" s="96"/>
      <c r="BP172" s="53"/>
    </row>
    <row r="173" spans="1:68" x14ac:dyDescent="0.25">
      <c r="A173" s="42"/>
      <c r="B173" s="83"/>
      <c r="C173" s="83"/>
      <c r="D173" s="83"/>
      <c r="E173" s="84"/>
      <c r="F173" s="84"/>
      <c r="G173" s="84"/>
      <c r="H173" s="84"/>
      <c r="I173" s="84"/>
      <c r="J173" s="84"/>
      <c r="T173" s="45"/>
      <c r="U173" s="87"/>
      <c r="V173" s="87"/>
      <c r="W173" s="87"/>
      <c r="X173" s="88"/>
      <c r="Y173" s="88"/>
      <c r="Z173" s="88"/>
      <c r="AA173" s="88"/>
      <c r="AB173" s="88"/>
      <c r="AC173" s="88"/>
      <c r="AM173" s="48"/>
      <c r="AN173" s="91"/>
      <c r="AO173" s="91"/>
      <c r="AP173" s="91"/>
      <c r="AQ173" s="92"/>
      <c r="AR173" s="92"/>
      <c r="AS173" s="92"/>
      <c r="AT173" s="92"/>
      <c r="AU173" s="92"/>
      <c r="AV173" s="92"/>
      <c r="BF173" s="51"/>
      <c r="BG173" s="95"/>
      <c r="BH173" s="95"/>
      <c r="BI173" s="95"/>
      <c r="BJ173" s="96"/>
      <c r="BK173" s="96"/>
      <c r="BL173" s="96"/>
      <c r="BM173" s="96"/>
      <c r="BN173" s="96"/>
      <c r="BO173" s="96"/>
      <c r="BP173" s="53"/>
    </row>
    <row r="174" spans="1:68" x14ac:dyDescent="0.25">
      <c r="A174" s="42"/>
      <c r="B174" s="83"/>
      <c r="C174" s="83"/>
      <c r="D174" s="83"/>
      <c r="E174" s="84"/>
      <c r="F174" s="84"/>
      <c r="G174" s="84"/>
      <c r="H174" s="84"/>
      <c r="I174" s="84"/>
      <c r="J174" s="84"/>
      <c r="T174" s="45"/>
      <c r="U174" s="87"/>
      <c r="V174" s="87"/>
      <c r="W174" s="87"/>
      <c r="X174" s="88"/>
      <c r="Y174" s="88"/>
      <c r="Z174" s="88"/>
      <c r="AA174" s="88"/>
      <c r="AB174" s="88"/>
      <c r="AC174" s="88"/>
      <c r="AM174" s="48"/>
      <c r="AN174" s="91"/>
      <c r="AO174" s="91"/>
      <c r="AP174" s="91"/>
      <c r="AQ174" s="92"/>
      <c r="AR174" s="92"/>
      <c r="AS174" s="92"/>
      <c r="AT174" s="92"/>
      <c r="AU174" s="92"/>
      <c r="AV174" s="92"/>
      <c r="BF174" s="51"/>
      <c r="BG174" s="95"/>
      <c r="BH174" s="95"/>
      <c r="BI174" s="95"/>
      <c r="BJ174" s="96"/>
      <c r="BK174" s="96"/>
      <c r="BL174" s="96"/>
      <c r="BM174" s="96"/>
      <c r="BN174" s="96"/>
      <c r="BO174" s="96"/>
      <c r="BP174" s="53"/>
    </row>
    <row r="175" spans="1:68" x14ac:dyDescent="0.25">
      <c r="A175" s="42"/>
      <c r="B175" s="83"/>
      <c r="C175" s="83"/>
      <c r="D175" s="83"/>
      <c r="E175" s="84"/>
      <c r="F175" s="84"/>
      <c r="G175" s="84"/>
      <c r="H175" s="84"/>
      <c r="I175" s="84"/>
      <c r="J175" s="84"/>
      <c r="T175" s="45"/>
      <c r="U175" s="87"/>
      <c r="V175" s="87"/>
      <c r="W175" s="87"/>
      <c r="X175" s="88"/>
      <c r="Y175" s="88"/>
      <c r="Z175" s="88"/>
      <c r="AA175" s="88"/>
      <c r="AB175" s="88"/>
      <c r="AC175" s="88"/>
      <c r="AM175" s="48"/>
      <c r="AN175" s="91"/>
      <c r="AO175" s="91"/>
      <c r="AP175" s="91"/>
      <c r="AQ175" s="92"/>
      <c r="AR175" s="92"/>
      <c r="AS175" s="92"/>
      <c r="AT175" s="92"/>
      <c r="AU175" s="92"/>
      <c r="AV175" s="92"/>
      <c r="BF175" s="51"/>
      <c r="BG175" s="95"/>
      <c r="BH175" s="95"/>
      <c r="BI175" s="95"/>
      <c r="BJ175" s="96"/>
      <c r="BK175" s="96"/>
      <c r="BL175" s="96"/>
      <c r="BM175" s="96"/>
      <c r="BN175" s="96"/>
      <c r="BO175" s="96"/>
      <c r="BP175" s="53"/>
    </row>
    <row r="176" spans="1:68" x14ac:dyDescent="0.25">
      <c r="A176" s="42"/>
      <c r="B176" s="83"/>
      <c r="C176" s="83"/>
      <c r="D176" s="83"/>
      <c r="E176" s="84"/>
      <c r="F176" s="84"/>
      <c r="G176" s="84"/>
      <c r="H176" s="84"/>
      <c r="I176" s="84"/>
      <c r="J176" s="84"/>
      <c r="T176" s="45"/>
      <c r="U176" s="87"/>
      <c r="V176" s="87"/>
      <c r="W176" s="87"/>
      <c r="X176" s="88"/>
      <c r="Y176" s="88"/>
      <c r="Z176" s="88"/>
      <c r="AA176" s="88"/>
      <c r="AB176" s="88"/>
      <c r="AC176" s="88"/>
      <c r="AM176" s="48"/>
      <c r="AN176" s="91"/>
      <c r="AO176" s="91"/>
      <c r="AP176" s="91"/>
      <c r="AQ176" s="92"/>
      <c r="AR176" s="92"/>
      <c r="AS176" s="92"/>
      <c r="AT176" s="92"/>
      <c r="AU176" s="92"/>
      <c r="AV176" s="92"/>
      <c r="BF176" s="51"/>
      <c r="BG176" s="95"/>
      <c r="BH176" s="95"/>
      <c r="BI176" s="95"/>
      <c r="BJ176" s="96"/>
      <c r="BK176" s="96"/>
      <c r="BL176" s="96"/>
      <c r="BM176" s="96"/>
      <c r="BN176" s="96"/>
      <c r="BO176" s="96"/>
      <c r="BP176" s="53"/>
    </row>
    <row r="177" spans="1:68" x14ac:dyDescent="0.25">
      <c r="A177" s="42"/>
      <c r="B177" s="83"/>
      <c r="C177" s="83"/>
      <c r="D177" s="83"/>
      <c r="E177" s="84"/>
      <c r="F177" s="84"/>
      <c r="G177" s="84"/>
      <c r="H177" s="84"/>
      <c r="I177" s="84"/>
      <c r="J177" s="84"/>
      <c r="T177" s="45"/>
      <c r="U177" s="87"/>
      <c r="V177" s="87"/>
      <c r="W177" s="87"/>
      <c r="X177" s="88"/>
      <c r="Y177" s="88"/>
      <c r="Z177" s="88"/>
      <c r="AA177" s="88"/>
      <c r="AB177" s="88"/>
      <c r="AC177" s="88"/>
      <c r="AM177" s="48"/>
      <c r="AN177" s="91"/>
      <c r="AO177" s="91"/>
      <c r="AP177" s="91"/>
      <c r="AQ177" s="92"/>
      <c r="AR177" s="92"/>
      <c r="AS177" s="92"/>
      <c r="AT177" s="92"/>
      <c r="AU177" s="92"/>
      <c r="AV177" s="92"/>
      <c r="BF177" s="51"/>
      <c r="BG177" s="95"/>
      <c r="BH177" s="95"/>
      <c r="BI177" s="95"/>
      <c r="BJ177" s="96"/>
      <c r="BK177" s="96"/>
      <c r="BL177" s="96"/>
      <c r="BM177" s="96"/>
      <c r="BN177" s="96"/>
      <c r="BO177" s="96"/>
      <c r="BP177" s="53"/>
    </row>
    <row r="178" spans="1:68" x14ac:dyDescent="0.25">
      <c r="A178" s="42"/>
      <c r="B178" s="83"/>
      <c r="C178" s="83"/>
      <c r="D178" s="83"/>
      <c r="E178" s="84"/>
      <c r="F178" s="84"/>
      <c r="G178" s="84"/>
      <c r="H178" s="84"/>
      <c r="I178" s="84"/>
      <c r="J178" s="84"/>
      <c r="T178" s="45"/>
      <c r="U178" s="87"/>
      <c r="V178" s="87"/>
      <c r="W178" s="87"/>
      <c r="X178" s="88"/>
      <c r="Y178" s="88"/>
      <c r="Z178" s="88"/>
      <c r="AA178" s="88"/>
      <c r="AB178" s="88"/>
      <c r="AC178" s="88"/>
      <c r="AM178" s="48"/>
      <c r="AN178" s="91"/>
      <c r="AO178" s="91"/>
      <c r="AP178" s="91"/>
      <c r="AQ178" s="92"/>
      <c r="AR178" s="92"/>
      <c r="AS178" s="92"/>
      <c r="AT178" s="92"/>
      <c r="AU178" s="92"/>
      <c r="AV178" s="92"/>
      <c r="BF178" s="51"/>
      <c r="BG178" s="95"/>
      <c r="BH178" s="95"/>
      <c r="BI178" s="95"/>
      <c r="BJ178" s="96"/>
      <c r="BK178" s="96"/>
      <c r="BL178" s="96"/>
      <c r="BM178" s="96"/>
      <c r="BN178" s="96"/>
      <c r="BO178" s="96"/>
      <c r="BP178" s="53"/>
    </row>
    <row r="179" spans="1:68" x14ac:dyDescent="0.25">
      <c r="A179" s="42"/>
      <c r="B179" s="83"/>
      <c r="C179" s="83"/>
      <c r="D179" s="83"/>
      <c r="E179" s="84"/>
      <c r="F179" s="84"/>
      <c r="G179" s="84"/>
      <c r="H179" s="84"/>
      <c r="I179" s="84"/>
      <c r="J179" s="84"/>
      <c r="T179" s="45"/>
      <c r="U179" s="87"/>
      <c r="V179" s="87"/>
      <c r="W179" s="87"/>
      <c r="X179" s="88"/>
      <c r="Y179" s="88"/>
      <c r="Z179" s="88"/>
      <c r="AA179" s="88"/>
      <c r="AB179" s="88"/>
      <c r="AC179" s="88"/>
      <c r="AM179" s="48"/>
      <c r="AN179" s="91"/>
      <c r="AO179" s="91"/>
      <c r="AP179" s="91"/>
      <c r="AQ179" s="92"/>
      <c r="AR179" s="92"/>
      <c r="AS179" s="92"/>
      <c r="AT179" s="92"/>
      <c r="AU179" s="92"/>
      <c r="AV179" s="92"/>
      <c r="BF179" s="51"/>
      <c r="BG179" s="95"/>
      <c r="BH179" s="95"/>
      <c r="BI179" s="95"/>
      <c r="BJ179" s="96"/>
      <c r="BK179" s="96"/>
      <c r="BL179" s="96"/>
      <c r="BM179" s="96"/>
      <c r="BN179" s="96"/>
      <c r="BO179" s="96"/>
      <c r="BP179" s="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zoomScale="90" zoomScaleNormal="90" workbookViewId="0">
      <selection activeCell="B16" sqref="B16"/>
    </sheetView>
  </sheetViews>
  <sheetFormatPr baseColWidth="10" defaultRowHeight="15" x14ac:dyDescent="0.25"/>
  <cols>
    <col min="1" max="1" width="11.42578125" style="40"/>
    <col min="2" max="2" width="19.5703125" style="40" bestFit="1" customWidth="1"/>
    <col min="3" max="3" width="11.42578125" style="40"/>
    <col min="4" max="4" width="19.28515625" style="40" bestFit="1" customWidth="1"/>
    <col min="5" max="6" width="11.42578125" style="40"/>
    <col min="7" max="7" width="19.85546875" style="40" bestFit="1" customWidth="1"/>
    <col min="8" max="8" width="41.85546875" style="40" bestFit="1" customWidth="1"/>
    <col min="9" max="9" width="19.85546875" style="40" bestFit="1" customWidth="1"/>
    <col min="10" max="16384" width="11.42578125" style="40"/>
  </cols>
  <sheetData>
    <row r="2" spans="1:15" ht="15.75" thickBot="1" x14ac:dyDescent="0.3">
      <c r="B2" s="3" t="s">
        <v>7</v>
      </c>
      <c r="D2" s="3" t="s">
        <v>21</v>
      </c>
    </row>
    <row r="3" spans="1:15" x14ac:dyDescent="0.25">
      <c r="A3" s="40">
        <v>1</v>
      </c>
      <c r="B3" s="110" t="s">
        <v>59</v>
      </c>
      <c r="C3" s="40">
        <v>1</v>
      </c>
      <c r="D3" s="41" t="s">
        <v>31</v>
      </c>
      <c r="H3" s="21" t="s">
        <v>39</v>
      </c>
      <c r="I3" s="15"/>
      <c r="J3" s="15">
        <v>5</v>
      </c>
      <c r="K3" s="15">
        <v>6</v>
      </c>
      <c r="L3" s="15">
        <v>7</v>
      </c>
      <c r="M3" s="15">
        <v>8</v>
      </c>
      <c r="N3" s="15">
        <v>9</v>
      </c>
      <c r="O3" s="22">
        <v>10</v>
      </c>
    </row>
    <row r="4" spans="1:15" x14ac:dyDescent="0.25">
      <c r="A4" s="40">
        <v>2</v>
      </c>
      <c r="B4" s="110" t="s">
        <v>68</v>
      </c>
      <c r="C4" s="40">
        <v>2</v>
      </c>
      <c r="D4" s="41" t="s">
        <v>62</v>
      </c>
      <c r="H4" s="19"/>
      <c r="I4" s="5"/>
      <c r="J4" s="5">
        <v>2011</v>
      </c>
      <c r="K4" s="5">
        <v>2012</v>
      </c>
      <c r="L4" s="5">
        <v>2013</v>
      </c>
      <c r="M4" s="5">
        <v>2014</v>
      </c>
      <c r="N4" s="5">
        <v>2015</v>
      </c>
      <c r="O4" s="23">
        <v>2016</v>
      </c>
    </row>
    <row r="5" spans="1:15" x14ac:dyDescent="0.25">
      <c r="A5" s="40">
        <v>3</v>
      </c>
      <c r="B5" s="111" t="s">
        <v>103</v>
      </c>
      <c r="H5" s="19" t="str">
        <f t="shared" ref="H5:H12" si="0">$B$15&amp;$D$15&amp;I5</f>
        <v>0000  LANDETAlle stillinger0% til 20%</v>
      </c>
      <c r="I5" s="24" t="s">
        <v>64</v>
      </c>
      <c r="J5" s="4">
        <f>IFERROR(VLOOKUP($H5,DATA_Ansatte!$A$4:$J$179,J$3,FALSE),0)</f>
        <v>20884</v>
      </c>
      <c r="K5" s="4">
        <f>IFERROR(VLOOKUP($H5,DATA_Ansatte!$A$4:$J$179,K$3,FALSE),0)</f>
        <v>22588</v>
      </c>
      <c r="L5" s="4">
        <f>IFERROR(VLOOKUP($H5,DATA_Ansatte!$A$4:$J$179,L$3,FALSE),0)</f>
        <v>23702</v>
      </c>
      <c r="M5" s="4">
        <f>IFERROR(VLOOKUP($H5,DATA_Ansatte!$A$4:$J$179,M$3,FALSE),0)</f>
        <v>23283</v>
      </c>
      <c r="N5" s="4">
        <f>IFERROR(VLOOKUP($H5,DATA_Ansatte!$A$4:$J$179,N$3,FALSE),0)</f>
        <v>24886</v>
      </c>
      <c r="O5" s="25">
        <f>IFERROR(VLOOKUP($H5,DATA_Ansatte!$A$4:$J$179,O$3,FALSE),0)</f>
        <v>24119</v>
      </c>
    </row>
    <row r="6" spans="1:15" x14ac:dyDescent="0.25">
      <c r="A6" s="40">
        <v>4</v>
      </c>
      <c r="B6" s="111" t="s">
        <v>104</v>
      </c>
      <c r="H6" s="19" t="str">
        <f t="shared" si="0"/>
        <v>0000  LANDETAlle stillingerover 20% til 40%</v>
      </c>
      <c r="I6" s="24" t="s">
        <v>60</v>
      </c>
      <c r="J6" s="4">
        <f>IFERROR(VLOOKUP($H6,DATA_Ansatte!$A$4:$J$179,J$3,FALSE),0)</f>
        <v>18667</v>
      </c>
      <c r="K6" s="4">
        <f>IFERROR(VLOOKUP($H6,DATA_Ansatte!$A$4:$J$179,K$3,FALSE),0)</f>
        <v>19487</v>
      </c>
      <c r="L6" s="4">
        <f>IFERROR(VLOOKUP($H6,DATA_Ansatte!$A$4:$J$179,L$3,FALSE),0)</f>
        <v>20068</v>
      </c>
      <c r="M6" s="4">
        <f>IFERROR(VLOOKUP($H6,DATA_Ansatte!$A$4:$J$179,M$3,FALSE),0)</f>
        <v>20123</v>
      </c>
      <c r="N6" s="4">
        <f>IFERROR(VLOOKUP($H6,DATA_Ansatte!$A$4:$J$179,N$3,FALSE),0)</f>
        <v>21002</v>
      </c>
      <c r="O6" s="25">
        <f>IFERROR(VLOOKUP($H6,DATA_Ansatte!$A$4:$J$179,O$3,FALSE),0)</f>
        <v>20207</v>
      </c>
    </row>
    <row r="7" spans="1:15" x14ac:dyDescent="0.25">
      <c r="A7" s="40">
        <v>5</v>
      </c>
      <c r="B7" s="111" t="s">
        <v>105</v>
      </c>
      <c r="H7" s="19" t="str">
        <f t="shared" si="0"/>
        <v>0000  LANDETAlle stillingerover 40% til 50%</v>
      </c>
      <c r="I7" s="24" t="s">
        <v>1</v>
      </c>
      <c r="J7" s="4">
        <f>IFERROR(VLOOKUP($H7,DATA_Ansatte!$A$4:$J$179,J$3,FALSE),0)</f>
        <v>23886</v>
      </c>
      <c r="K7" s="4">
        <f>IFERROR(VLOOKUP($H7,DATA_Ansatte!$A$4:$J$179,K$3,FALSE),0)</f>
        <v>22762</v>
      </c>
      <c r="L7" s="4">
        <f>IFERROR(VLOOKUP($H7,DATA_Ansatte!$A$4:$J$179,L$3,FALSE),0)</f>
        <v>22661</v>
      </c>
      <c r="M7" s="4">
        <f>IFERROR(VLOOKUP($H7,DATA_Ansatte!$A$4:$J$179,M$3,FALSE),0)</f>
        <v>22379</v>
      </c>
      <c r="N7" s="4">
        <f>IFERROR(VLOOKUP($H7,DATA_Ansatte!$A$4:$J$179,N$3,FALSE),0)</f>
        <v>22175</v>
      </c>
      <c r="O7" s="25">
        <f>IFERROR(VLOOKUP($H7,DATA_Ansatte!$A$4:$J$179,O$3,FALSE),0)</f>
        <v>21328</v>
      </c>
    </row>
    <row r="8" spans="1:15" x14ac:dyDescent="0.25">
      <c r="A8" s="40">
        <v>6</v>
      </c>
      <c r="B8" s="111" t="s">
        <v>106</v>
      </c>
      <c r="H8" s="19" t="str">
        <f t="shared" si="0"/>
        <v>0000  LANDETAlle stillingerover 50% til 60%</v>
      </c>
      <c r="I8" s="24" t="s">
        <v>2</v>
      </c>
      <c r="J8" s="4">
        <f>IFERROR(VLOOKUP($H8,DATA_Ansatte!$A$4:$J$179,J$3,FALSE),0)</f>
        <v>15144</v>
      </c>
      <c r="K8" s="4">
        <f>IFERROR(VLOOKUP($H8,DATA_Ansatte!$A$4:$J$179,K$3,FALSE),0)</f>
        <v>15122</v>
      </c>
      <c r="L8" s="4">
        <f>IFERROR(VLOOKUP($H8,DATA_Ansatte!$A$4:$J$179,L$3,FALSE),0)</f>
        <v>14927</v>
      </c>
      <c r="M8" s="4">
        <f>IFERROR(VLOOKUP($H8,DATA_Ansatte!$A$4:$J$179,M$3,FALSE),0)</f>
        <v>14990</v>
      </c>
      <c r="N8" s="4">
        <f>IFERROR(VLOOKUP($H8,DATA_Ansatte!$A$4:$J$179,N$3,FALSE),0)</f>
        <v>14801</v>
      </c>
      <c r="O8" s="25">
        <f>IFERROR(VLOOKUP($H8,DATA_Ansatte!$A$4:$J$179,O$3,FALSE),0)</f>
        <v>14937</v>
      </c>
    </row>
    <row r="9" spans="1:15" x14ac:dyDescent="0.25">
      <c r="A9" s="40">
        <v>7</v>
      </c>
      <c r="B9" s="111" t="s">
        <v>107</v>
      </c>
      <c r="H9" s="19" t="str">
        <f t="shared" si="0"/>
        <v>0000  LANDETAlle stillingerover 60% til 70%</v>
      </c>
      <c r="I9" s="24" t="s">
        <v>3</v>
      </c>
      <c r="J9" s="4">
        <f>IFERROR(VLOOKUP($H9,DATA_Ansatte!$A$4:$J$179,J$3,FALSE),0)</f>
        <v>13761</v>
      </c>
      <c r="K9" s="4">
        <f>IFERROR(VLOOKUP($H9,DATA_Ansatte!$A$4:$J$179,K$3,FALSE),0)</f>
        <v>14086</v>
      </c>
      <c r="L9" s="4">
        <f>IFERROR(VLOOKUP($H9,DATA_Ansatte!$A$4:$J$179,L$3,FALSE),0)</f>
        <v>14521</v>
      </c>
      <c r="M9" s="4">
        <f>IFERROR(VLOOKUP($H9,DATA_Ansatte!$A$4:$J$179,M$3,FALSE),0)</f>
        <v>14949</v>
      </c>
      <c r="N9" s="4">
        <f>IFERROR(VLOOKUP($H9,DATA_Ansatte!$A$4:$J$179,N$3,FALSE),0)</f>
        <v>15063</v>
      </c>
      <c r="O9" s="25">
        <f>IFERROR(VLOOKUP($H9,DATA_Ansatte!$A$4:$J$179,O$3,FALSE),0)</f>
        <v>15195</v>
      </c>
    </row>
    <row r="10" spans="1:15" x14ac:dyDescent="0.25">
      <c r="A10" s="40">
        <v>8</v>
      </c>
      <c r="B10" s="111" t="s">
        <v>108</v>
      </c>
      <c r="H10" s="19" t="str">
        <f t="shared" si="0"/>
        <v>0000  LANDETAlle stillingerover 70 til 80%</v>
      </c>
      <c r="I10" s="24" t="s">
        <v>4</v>
      </c>
      <c r="J10" s="4">
        <f>IFERROR(VLOOKUP($H10,DATA_Ansatte!$A$4:$J$179,J$3,FALSE),0)</f>
        <v>27997</v>
      </c>
      <c r="K10" s="4">
        <f>IFERROR(VLOOKUP($H10,DATA_Ansatte!$A$4:$J$179,K$3,FALSE),0)</f>
        <v>28476</v>
      </c>
      <c r="L10" s="4">
        <f>IFERROR(VLOOKUP($H10,DATA_Ansatte!$A$4:$J$179,L$3,FALSE),0)</f>
        <v>28571</v>
      </c>
      <c r="M10" s="4">
        <f>IFERROR(VLOOKUP($H10,DATA_Ansatte!$A$4:$J$179,M$3,FALSE),0)</f>
        <v>28521</v>
      </c>
      <c r="N10" s="4">
        <f>IFERROR(VLOOKUP($H10,DATA_Ansatte!$A$4:$J$179,N$3,FALSE),0)</f>
        <v>28554</v>
      </c>
      <c r="O10" s="25">
        <f>IFERROR(VLOOKUP($H10,DATA_Ansatte!$A$4:$J$179,O$3,FALSE),0)</f>
        <v>29315</v>
      </c>
    </row>
    <row r="11" spans="1:15" x14ac:dyDescent="0.25">
      <c r="A11" s="40">
        <v>9</v>
      </c>
      <c r="B11" s="111" t="s">
        <v>109</v>
      </c>
      <c r="H11" s="19" t="str">
        <f t="shared" si="0"/>
        <v>0000  LANDETAlle stillingerover 80% under 100%</v>
      </c>
      <c r="I11" s="24" t="s">
        <v>5</v>
      </c>
      <c r="J11" s="4">
        <f>IFERROR(VLOOKUP($H11,DATA_Ansatte!$A$4:$J$179,J$3,FALSE),0)</f>
        <v>17844</v>
      </c>
      <c r="K11" s="4">
        <f>IFERROR(VLOOKUP($H11,DATA_Ansatte!$A$4:$J$179,K$3,FALSE),0)</f>
        <v>19200</v>
      </c>
      <c r="L11" s="4">
        <f>IFERROR(VLOOKUP($H11,DATA_Ansatte!$A$4:$J$179,L$3,FALSE),0)</f>
        <v>19789</v>
      </c>
      <c r="M11" s="4">
        <f>IFERROR(VLOOKUP($H11,DATA_Ansatte!$A$4:$J$179,M$3,FALSE),0)</f>
        <v>20631</v>
      </c>
      <c r="N11" s="4">
        <f>IFERROR(VLOOKUP($H11,DATA_Ansatte!$A$4:$J$179,N$3,FALSE),0)</f>
        <v>21389</v>
      </c>
      <c r="O11" s="25">
        <f>IFERROR(VLOOKUP($H11,DATA_Ansatte!$A$4:$J$179,O$3,FALSE),0)</f>
        <v>22601</v>
      </c>
    </row>
    <row r="12" spans="1:15" x14ac:dyDescent="0.25">
      <c r="B12" s="99"/>
      <c r="H12" s="19" t="str">
        <f t="shared" si="0"/>
        <v>0000  LANDETAlle stillinger100% eller mer</v>
      </c>
      <c r="I12" s="24" t="s">
        <v>6</v>
      </c>
      <c r="J12" s="4">
        <f>IFERROR(VLOOKUP($H12,DATA_Ansatte!$A$4:$J$179,J$3,FALSE),0)</f>
        <v>58483</v>
      </c>
      <c r="K12" s="4">
        <f>IFERROR(VLOOKUP($H12,DATA_Ansatte!$A$4:$J$179,K$3,FALSE),0)</f>
        <v>59833</v>
      </c>
      <c r="L12" s="4">
        <f>IFERROR(VLOOKUP($H12,DATA_Ansatte!$A$4:$J$179,L$3,FALSE),0)</f>
        <v>62398</v>
      </c>
      <c r="M12" s="4">
        <f>IFERROR(VLOOKUP($H12,DATA_Ansatte!$A$4:$J$179,M$3,FALSE),0)</f>
        <v>63866</v>
      </c>
      <c r="N12" s="4">
        <f>IFERROR(VLOOKUP($H12,DATA_Ansatte!$A$4:$J$179,N$3,FALSE),0)</f>
        <v>66002</v>
      </c>
      <c r="O12" s="25">
        <f>IFERROR(VLOOKUP($H12,DATA_Ansatte!$A$4:$J$179,O$3,FALSE),0)</f>
        <v>70001</v>
      </c>
    </row>
    <row r="13" spans="1:15" x14ac:dyDescent="0.25">
      <c r="B13" s="99"/>
      <c r="H13" s="19"/>
      <c r="I13" s="4"/>
      <c r="J13" s="4"/>
      <c r="K13" s="4"/>
      <c r="L13" s="4"/>
      <c r="M13" s="4"/>
      <c r="N13" s="4"/>
      <c r="O13" s="25"/>
    </row>
    <row r="14" spans="1:15" x14ac:dyDescent="0.25">
      <c r="H14" s="26" t="s">
        <v>41</v>
      </c>
      <c r="I14" s="4"/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25">
        <v>9</v>
      </c>
    </row>
    <row r="15" spans="1:15" ht="15.75" thickBot="1" x14ac:dyDescent="0.3">
      <c r="A15" s="40">
        <v>1</v>
      </c>
      <c r="B15" s="40" t="str">
        <f>VLOOKUP(A15,A3:B11,2,FALSE)</f>
        <v>0000  LANDET</v>
      </c>
      <c r="C15" s="40">
        <v>1</v>
      </c>
      <c r="D15" s="40" t="str">
        <f>VLOOKUP(C15,C3:D4,2,FALSE)</f>
        <v>Alle stillinger</v>
      </c>
      <c r="H15" s="27" t="str">
        <f>B15&amp;D15</f>
        <v>0000  LANDETAlle stillinger</v>
      </c>
      <c r="I15" s="28" t="s">
        <v>42</v>
      </c>
      <c r="J15" s="20">
        <f>VLOOKUP($H$15,DATA_Ansatte!$K$4:$S$25,J14,FALSE)</f>
        <v>0.67829877100000002</v>
      </c>
      <c r="K15" s="20">
        <f>VLOOKUP($H$15,DATA_Ansatte!$K$4:$S$25,K14,FALSE)</f>
        <v>0.67693313700000002</v>
      </c>
      <c r="L15" s="20">
        <f>VLOOKUP($H$15,DATA_Ansatte!$K$4:$S$25,L14,FALSE)</f>
        <v>0.67775497299999998</v>
      </c>
      <c r="M15" s="20">
        <f>VLOOKUP($H$15,DATA_Ansatte!$K$4:$S$25,M14,FALSE)</f>
        <v>0.68197916400000003</v>
      </c>
      <c r="N15" s="20">
        <f>VLOOKUP($H$15,DATA_Ansatte!$K$4:$S$25,N14,FALSE)</f>
        <v>0.68038010299999996</v>
      </c>
      <c r="O15" s="29">
        <f>VLOOKUP($H$15,DATA_Ansatte!$K$4:$S$25,O14,FALSE)</f>
        <v>0.69216723599999996</v>
      </c>
    </row>
    <row r="16" spans="1:15" x14ac:dyDescent="0.25">
      <c r="H16" s="4"/>
      <c r="I16" s="24"/>
      <c r="J16" s="4"/>
      <c r="K16" s="4"/>
      <c r="L16" s="4"/>
      <c r="M16" s="4"/>
      <c r="N16" s="4"/>
      <c r="O16" s="4"/>
    </row>
    <row r="17" spans="8:15" ht="15.75" thickBot="1" x14ac:dyDescent="0.3">
      <c r="H17" s="4"/>
      <c r="I17" s="24"/>
      <c r="J17" s="4"/>
      <c r="K17" s="4"/>
      <c r="L17" s="4"/>
      <c r="M17" s="4"/>
      <c r="N17" s="4"/>
      <c r="O17" s="4"/>
    </row>
    <row r="18" spans="8:15" x14ac:dyDescent="0.25">
      <c r="H18" s="21" t="s">
        <v>40</v>
      </c>
      <c r="I18" s="15"/>
      <c r="J18" s="15">
        <v>5</v>
      </c>
      <c r="K18" s="15">
        <v>6</v>
      </c>
      <c r="L18" s="15">
        <v>7</v>
      </c>
      <c r="M18" s="15">
        <v>8</v>
      </c>
      <c r="N18" s="15">
        <v>9</v>
      </c>
      <c r="O18" s="22">
        <v>10</v>
      </c>
    </row>
    <row r="19" spans="8:15" x14ac:dyDescent="0.25">
      <c r="H19" s="19"/>
      <c r="I19" s="5"/>
      <c r="J19" s="5">
        <f>J4</f>
        <v>2011</v>
      </c>
      <c r="K19" s="5">
        <f t="shared" ref="K19:O19" si="1">K4</f>
        <v>2012</v>
      </c>
      <c r="L19" s="5">
        <f t="shared" si="1"/>
        <v>2013</v>
      </c>
      <c r="M19" s="5">
        <f t="shared" si="1"/>
        <v>2014</v>
      </c>
      <c r="N19" s="5">
        <f t="shared" si="1"/>
        <v>2015</v>
      </c>
      <c r="O19" s="23">
        <f t="shared" si="1"/>
        <v>2016</v>
      </c>
    </row>
    <row r="20" spans="8:15" x14ac:dyDescent="0.25">
      <c r="H20" s="19" t="str">
        <f t="shared" ref="H20:H27" si="2">$B$15&amp;$D$15&amp;I20</f>
        <v>0000  LANDETAlle stillinger0% til 20%</v>
      </c>
      <c r="I20" s="24" t="s">
        <v>64</v>
      </c>
      <c r="J20" s="4">
        <f>IFERROR(VLOOKUP($H20,DATA_Ansatte!$T$4:$AC$179,J$18,FALSE),0)</f>
        <v>13321</v>
      </c>
      <c r="K20" s="4">
        <f>IFERROR(VLOOKUP($H20,DATA_Ansatte!$T$4:$AC$179,K$18,FALSE),0)</f>
        <v>14448</v>
      </c>
      <c r="L20" s="4">
        <f>IFERROR(VLOOKUP($H20,DATA_Ansatte!$T$4:$AC$179,L$18,FALSE),0)</f>
        <v>15225</v>
      </c>
      <c r="M20" s="4">
        <f>IFERROR(VLOOKUP($H20,DATA_Ansatte!$T$4:$AC$179,M$18,FALSE),0)</f>
        <v>14687</v>
      </c>
      <c r="N20" s="4">
        <f>IFERROR(VLOOKUP($H20,DATA_Ansatte!$T$4:$AC$179,N$18,FALSE),0)</f>
        <v>16935</v>
      </c>
      <c r="O20" s="25">
        <f>IFERROR(VLOOKUP($H20,DATA_Ansatte!$T$4:$AC$179,O$18,FALSE),0)</f>
        <v>16382</v>
      </c>
    </row>
    <row r="21" spans="8:15" x14ac:dyDescent="0.25">
      <c r="H21" s="19" t="str">
        <f t="shared" si="2"/>
        <v>0000  LANDETAlle stillingerover 20% til 40%</v>
      </c>
      <c r="I21" s="24" t="s">
        <v>60</v>
      </c>
      <c r="J21" s="4">
        <f>IFERROR(VLOOKUP($H21,DATA_Ansatte!$T$4:$AC$179,J$18,FALSE),0)</f>
        <v>16111</v>
      </c>
      <c r="K21" s="4">
        <f>IFERROR(VLOOKUP($H21,DATA_Ansatte!$T$4:$AC$179,K$18,FALSE),0)</f>
        <v>17092</v>
      </c>
      <c r="L21" s="4">
        <f>IFERROR(VLOOKUP($H21,DATA_Ansatte!$T$4:$AC$179,L$18,FALSE),0)</f>
        <v>17576</v>
      </c>
      <c r="M21" s="4">
        <f>IFERROR(VLOOKUP($H21,DATA_Ansatte!$T$4:$AC$179,M$18,FALSE),0)</f>
        <v>17696</v>
      </c>
      <c r="N21" s="4">
        <f>IFERROR(VLOOKUP($H21,DATA_Ansatte!$T$4:$AC$179,N$18,FALSE),0)</f>
        <v>18993</v>
      </c>
      <c r="O21" s="25">
        <f>IFERROR(VLOOKUP($H21,DATA_Ansatte!$T$4:$AC$179,O$18,FALSE),0)</f>
        <v>18349</v>
      </c>
    </row>
    <row r="22" spans="8:15" x14ac:dyDescent="0.25">
      <c r="H22" s="19" t="str">
        <f t="shared" si="2"/>
        <v>0000  LANDETAlle stillingerover 40% til 50%</v>
      </c>
      <c r="I22" s="24" t="s">
        <v>1</v>
      </c>
      <c r="J22" s="4">
        <f>IFERROR(VLOOKUP($H22,DATA_Ansatte!$T$4:$AC$179,J$18,FALSE),0)</f>
        <v>18453</v>
      </c>
      <c r="K22" s="4">
        <f>IFERROR(VLOOKUP($H22,DATA_Ansatte!$T$4:$AC$179,K$18,FALSE),0)</f>
        <v>18106</v>
      </c>
      <c r="L22" s="4">
        <f>IFERROR(VLOOKUP($H22,DATA_Ansatte!$T$4:$AC$179,L$18,FALSE),0)</f>
        <v>18413</v>
      </c>
      <c r="M22" s="4">
        <f>IFERROR(VLOOKUP($H22,DATA_Ansatte!$T$4:$AC$179,M$18,FALSE),0)</f>
        <v>18520</v>
      </c>
      <c r="N22" s="4">
        <f>IFERROR(VLOOKUP($H22,DATA_Ansatte!$T$4:$AC$179,N$18,FALSE),0)</f>
        <v>18269</v>
      </c>
      <c r="O22" s="25">
        <f>IFERROR(VLOOKUP($H22,DATA_Ansatte!$T$4:$AC$179,O$18,FALSE),0)</f>
        <v>17683</v>
      </c>
    </row>
    <row r="23" spans="8:15" x14ac:dyDescent="0.25">
      <c r="H23" s="19" t="str">
        <f t="shared" si="2"/>
        <v>0000  LANDETAlle stillingerover 50% til 60%</v>
      </c>
      <c r="I23" s="24" t="s">
        <v>2</v>
      </c>
      <c r="J23" s="4">
        <f>IFERROR(VLOOKUP($H23,DATA_Ansatte!$T$4:$AC$179,J$18,FALSE),0)</f>
        <v>14685</v>
      </c>
      <c r="K23" s="4">
        <f>IFERROR(VLOOKUP($H23,DATA_Ansatte!$T$4:$AC$179,K$18,FALSE),0)</f>
        <v>14589</v>
      </c>
      <c r="L23" s="4">
        <f>IFERROR(VLOOKUP($H23,DATA_Ansatte!$T$4:$AC$179,L$18,FALSE),0)</f>
        <v>14562</v>
      </c>
      <c r="M23" s="4">
        <f>IFERROR(VLOOKUP($H23,DATA_Ansatte!$T$4:$AC$179,M$18,FALSE),0)</f>
        <v>14440</v>
      </c>
      <c r="N23" s="4">
        <f>IFERROR(VLOOKUP($H23,DATA_Ansatte!$T$4:$AC$179,N$18,FALSE),0)</f>
        <v>14308</v>
      </c>
      <c r="O23" s="25">
        <f>IFERROR(VLOOKUP($H23,DATA_Ansatte!$T$4:$AC$179,O$18,FALSE),0)</f>
        <v>14312</v>
      </c>
    </row>
    <row r="24" spans="8:15" x14ac:dyDescent="0.25">
      <c r="H24" s="19" t="str">
        <f t="shared" si="2"/>
        <v>0000  LANDETAlle stillingerover 60% til 70%</v>
      </c>
      <c r="I24" s="24" t="s">
        <v>3</v>
      </c>
      <c r="J24" s="4">
        <f>IFERROR(VLOOKUP($H24,DATA_Ansatte!$T$4:$AC$179,J$18,FALSE),0)</f>
        <v>13816</v>
      </c>
      <c r="K24" s="4">
        <f>IFERROR(VLOOKUP($H24,DATA_Ansatte!$T$4:$AC$179,K$18,FALSE),0)</f>
        <v>13900</v>
      </c>
      <c r="L24" s="4">
        <f>IFERROR(VLOOKUP($H24,DATA_Ansatte!$T$4:$AC$179,L$18,FALSE),0)</f>
        <v>14378</v>
      </c>
      <c r="M24" s="4">
        <f>IFERROR(VLOOKUP($H24,DATA_Ansatte!$T$4:$AC$179,M$18,FALSE),0)</f>
        <v>14586</v>
      </c>
      <c r="N24" s="4">
        <f>IFERROR(VLOOKUP($H24,DATA_Ansatte!$T$4:$AC$179,N$18,FALSE),0)</f>
        <v>14310</v>
      </c>
      <c r="O24" s="25">
        <f>IFERROR(VLOOKUP($H24,DATA_Ansatte!$T$4:$AC$179,O$18,FALSE),0)</f>
        <v>14421</v>
      </c>
    </row>
    <row r="25" spans="8:15" x14ac:dyDescent="0.25">
      <c r="H25" s="19" t="str">
        <f t="shared" si="2"/>
        <v>0000  LANDETAlle stillingerover 70 til 80%</v>
      </c>
      <c r="I25" s="24" t="s">
        <v>4</v>
      </c>
      <c r="J25" s="4">
        <f>IFERROR(VLOOKUP($H25,DATA_Ansatte!$T$4:$AC$179,J$18,FALSE),0)</f>
        <v>26007</v>
      </c>
      <c r="K25" s="4">
        <f>IFERROR(VLOOKUP($H25,DATA_Ansatte!$T$4:$AC$179,K$18,FALSE),0)</f>
        <v>26530</v>
      </c>
      <c r="L25" s="4">
        <f>IFERROR(VLOOKUP($H25,DATA_Ansatte!$T$4:$AC$179,L$18,FALSE),0)</f>
        <v>26725</v>
      </c>
      <c r="M25" s="4">
        <f>IFERROR(VLOOKUP($H25,DATA_Ansatte!$T$4:$AC$179,M$18,FALSE),0)</f>
        <v>27118</v>
      </c>
      <c r="N25" s="4">
        <f>IFERROR(VLOOKUP($H25,DATA_Ansatte!$T$4:$AC$179,N$18,FALSE),0)</f>
        <v>26687</v>
      </c>
      <c r="O25" s="25">
        <f>IFERROR(VLOOKUP($H25,DATA_Ansatte!$T$4:$AC$179,O$18,FALSE),0)</f>
        <v>26927</v>
      </c>
    </row>
    <row r="26" spans="8:15" x14ac:dyDescent="0.25">
      <c r="H26" s="19" t="str">
        <f t="shared" si="2"/>
        <v>0000  LANDETAlle stillingerover 80% under 100%</v>
      </c>
      <c r="I26" s="24" t="s">
        <v>5</v>
      </c>
      <c r="J26" s="4">
        <f>IFERROR(VLOOKUP($H26,DATA_Ansatte!$T$4:$AC$179,J$18,FALSE),0)</f>
        <v>28714</v>
      </c>
      <c r="K26" s="4">
        <f>IFERROR(VLOOKUP($H26,DATA_Ansatte!$T$4:$AC$179,K$18,FALSE),0)</f>
        <v>29929</v>
      </c>
      <c r="L26" s="4">
        <f>IFERROR(VLOOKUP($H26,DATA_Ansatte!$T$4:$AC$179,L$18,FALSE),0)</f>
        <v>30404</v>
      </c>
      <c r="M26" s="4">
        <f>IFERROR(VLOOKUP($H26,DATA_Ansatte!$T$4:$AC$179,M$18,FALSE),0)</f>
        <v>31321</v>
      </c>
      <c r="N26" s="4">
        <f>IFERROR(VLOOKUP($H26,DATA_Ansatte!$T$4:$AC$179,N$18,FALSE),0)</f>
        <v>32048</v>
      </c>
      <c r="O26" s="25">
        <f>IFERROR(VLOOKUP($H26,DATA_Ansatte!$T$4:$AC$179,O$18,FALSE),0)</f>
        <v>33144</v>
      </c>
    </row>
    <row r="27" spans="8:15" x14ac:dyDescent="0.25">
      <c r="H27" s="19" t="str">
        <f t="shared" si="2"/>
        <v>0000  LANDETAlle stillinger100% eller mer</v>
      </c>
      <c r="I27" s="24" t="s">
        <v>6</v>
      </c>
      <c r="J27" s="4">
        <f>IFERROR(VLOOKUP($H27,DATA_Ansatte!$T$4:$AC$179,J$18,FALSE),0)</f>
        <v>65559</v>
      </c>
      <c r="K27" s="4">
        <f>IFERROR(VLOOKUP($H27,DATA_Ansatte!$T$4:$AC$179,K$18,FALSE),0)</f>
        <v>66960</v>
      </c>
      <c r="L27" s="4">
        <f>IFERROR(VLOOKUP($H27,DATA_Ansatte!$T$4:$AC$179,L$18,FALSE),0)</f>
        <v>69354</v>
      </c>
      <c r="M27" s="4">
        <f>IFERROR(VLOOKUP($H27,DATA_Ansatte!$T$4:$AC$179,M$18,FALSE),0)</f>
        <v>70374</v>
      </c>
      <c r="N27" s="4">
        <f>IFERROR(VLOOKUP($H27,DATA_Ansatte!$T$4:$AC$179,N$18,FALSE),0)</f>
        <v>72322</v>
      </c>
      <c r="O27" s="25">
        <f>IFERROR(VLOOKUP($H27,DATA_Ansatte!$T$4:$AC$179,O$18,FALSE),0)</f>
        <v>76485</v>
      </c>
    </row>
    <row r="28" spans="8:15" x14ac:dyDescent="0.25">
      <c r="H28" s="19"/>
      <c r="I28" s="24"/>
      <c r="J28" s="4"/>
      <c r="K28" s="4"/>
      <c r="L28" s="4"/>
      <c r="M28" s="4"/>
      <c r="N28" s="4"/>
      <c r="O28" s="25"/>
    </row>
    <row r="29" spans="8:15" x14ac:dyDescent="0.25">
      <c r="H29" s="19"/>
      <c r="I29" s="4"/>
      <c r="J29" s="4">
        <v>4</v>
      </c>
      <c r="K29" s="4">
        <v>5</v>
      </c>
      <c r="L29" s="4">
        <v>6</v>
      </c>
      <c r="M29" s="4">
        <v>7</v>
      </c>
      <c r="N29" s="4">
        <v>8</v>
      </c>
      <c r="O29" s="25">
        <v>9</v>
      </c>
    </row>
    <row r="30" spans="8:15" ht="15.75" thickBot="1" x14ac:dyDescent="0.3">
      <c r="H30" s="27" t="str">
        <f>B15&amp;D15</f>
        <v>0000  LANDETAlle stillinger</v>
      </c>
      <c r="I30" s="28" t="s">
        <v>42</v>
      </c>
      <c r="J30" s="20">
        <f>VLOOKUP($H$30,DATA_Ansatte!$AD$4:$AL$25,J29,FALSE)</f>
        <v>0.73464538400000001</v>
      </c>
      <c r="K30" s="20">
        <f>VLOOKUP($H$30,DATA_Ansatte!$AD$4:$AL$25,K29,FALSE)</f>
        <v>0.732936692</v>
      </c>
      <c r="L30" s="20">
        <f>VLOOKUP($H$30,DATA_Ansatte!$AD$4:$AL$25,L29,FALSE)</f>
        <v>0.733272645</v>
      </c>
      <c r="M30" s="20">
        <f>VLOOKUP($H$30,DATA_Ansatte!$AD$4:$AL$25,M29,FALSE)</f>
        <v>0.73641422199999995</v>
      </c>
      <c r="N30" s="20">
        <f>VLOOKUP($H$30,DATA_Ansatte!$AD$4:$AL$25,N29,FALSE)</f>
        <v>0.73039422499999995</v>
      </c>
      <c r="O30" s="29">
        <f>VLOOKUP($H$30,DATA_Ansatte!$AD$4:$AL$25,O29,FALSE)</f>
        <v>0.74038085600000003</v>
      </c>
    </row>
    <row r="31" spans="8:15" ht="15.75" thickBot="1" x14ac:dyDescent="0.3"/>
    <row r="32" spans="8:15" x14ac:dyDescent="0.25">
      <c r="H32" s="21" t="s">
        <v>45</v>
      </c>
      <c r="I32" s="15"/>
      <c r="J32" s="15">
        <v>5</v>
      </c>
      <c r="K32" s="15">
        <v>6</v>
      </c>
      <c r="L32" s="15">
        <v>7</v>
      </c>
      <c r="M32" s="15">
        <v>8</v>
      </c>
      <c r="N32" s="15">
        <v>9</v>
      </c>
      <c r="O32" s="22">
        <v>10</v>
      </c>
    </row>
    <row r="33" spans="8:15" x14ac:dyDescent="0.25">
      <c r="H33" s="19"/>
      <c r="I33" s="5"/>
      <c r="J33" s="5">
        <f>J4</f>
        <v>2011</v>
      </c>
      <c r="K33" s="5">
        <f t="shared" ref="K33:O33" si="3">K4</f>
        <v>2012</v>
      </c>
      <c r="L33" s="5">
        <f t="shared" si="3"/>
        <v>2013</v>
      </c>
      <c r="M33" s="5">
        <f t="shared" si="3"/>
        <v>2014</v>
      </c>
      <c r="N33" s="5">
        <f t="shared" si="3"/>
        <v>2015</v>
      </c>
      <c r="O33" s="23">
        <f t="shared" si="3"/>
        <v>2016</v>
      </c>
    </row>
    <row r="34" spans="8:15" x14ac:dyDescent="0.25">
      <c r="H34" s="19" t="str">
        <f t="shared" ref="H34:H41" si="4">$B$15&amp;$D$15&amp;I34</f>
        <v>0000  LANDETAlle stillinger0% til 20%</v>
      </c>
      <c r="I34" s="24" t="s">
        <v>64</v>
      </c>
      <c r="J34" s="4">
        <f>IFERROR(VLOOKUP($H34,DATA_Ansatte!$AM$4:$AV$179,J$32,FALSE),0)</f>
        <v>18523</v>
      </c>
      <c r="K34" s="4">
        <f>IFERROR(VLOOKUP($H34,DATA_Ansatte!$AM$4:$AV$179,K$32,FALSE),0)</f>
        <v>20127</v>
      </c>
      <c r="L34" s="4">
        <f>IFERROR(VLOOKUP($H34,DATA_Ansatte!$AM$4:$AV$179,L$32,FALSE),0)</f>
        <v>21020</v>
      </c>
      <c r="M34" s="4">
        <f>IFERROR(VLOOKUP($H34,DATA_Ansatte!$AM$4:$AV$179,M$32,FALSE),0)</f>
        <v>20598</v>
      </c>
      <c r="N34" s="4">
        <f>IFERROR(VLOOKUP($H34,DATA_Ansatte!$AM$4:$AV$179,N$32,FALSE),0)</f>
        <v>22079</v>
      </c>
      <c r="O34" s="25">
        <f>IFERROR(VLOOKUP($H34,DATA_Ansatte!$AM$4:$AV$179,O$32,FALSE),0)</f>
        <v>21308</v>
      </c>
    </row>
    <row r="35" spans="8:15" x14ac:dyDescent="0.25">
      <c r="H35" s="19" t="str">
        <f t="shared" si="4"/>
        <v>0000  LANDETAlle stillingerover 20% til 40%</v>
      </c>
      <c r="I35" s="24" t="s">
        <v>60</v>
      </c>
      <c r="J35" s="4">
        <f>IFERROR(VLOOKUP($H35,DATA_Ansatte!$AM$4:$AV$179,J$32,FALSE),0)</f>
        <v>16019</v>
      </c>
      <c r="K35" s="4">
        <f>IFERROR(VLOOKUP($H35,DATA_Ansatte!$AM$4:$AV$179,K$32,FALSE),0)</f>
        <v>16868</v>
      </c>
      <c r="L35" s="4">
        <f>IFERROR(VLOOKUP($H35,DATA_Ansatte!$AM$4:$AV$179,L$32,FALSE),0)</f>
        <v>17185</v>
      </c>
      <c r="M35" s="4">
        <f>IFERROR(VLOOKUP($H35,DATA_Ansatte!$AM$4:$AV$179,M$32,FALSE),0)</f>
        <v>17254</v>
      </c>
      <c r="N35" s="4">
        <f>IFERROR(VLOOKUP($H35,DATA_Ansatte!$AM$4:$AV$179,N$32,FALSE),0)</f>
        <v>17789</v>
      </c>
      <c r="O35" s="25">
        <f>IFERROR(VLOOKUP($H35,DATA_Ansatte!$AM$4:$AV$179,O$32,FALSE),0)</f>
        <v>16935</v>
      </c>
    </row>
    <row r="36" spans="8:15" x14ac:dyDescent="0.25">
      <c r="H36" s="19" t="str">
        <f t="shared" si="4"/>
        <v>0000  LANDETAlle stillingerover 40% til 50%</v>
      </c>
      <c r="I36" s="24" t="s">
        <v>1</v>
      </c>
      <c r="J36" s="4">
        <f>IFERROR(VLOOKUP($H36,DATA_Ansatte!$AM$4:$AV$179,J$32,FALSE),0)</f>
        <v>22236</v>
      </c>
      <c r="K36" s="4">
        <f>IFERROR(VLOOKUP($H36,DATA_Ansatte!$AM$4:$AV$179,K$32,FALSE),0)</f>
        <v>21203</v>
      </c>
      <c r="L36" s="4">
        <f>IFERROR(VLOOKUP($H36,DATA_Ansatte!$AM$4:$AV$179,L$32,FALSE),0)</f>
        <v>20950</v>
      </c>
      <c r="M36" s="4">
        <f>IFERROR(VLOOKUP($H36,DATA_Ansatte!$AM$4:$AV$179,M$32,FALSE),0)</f>
        <v>20632</v>
      </c>
      <c r="N36" s="4">
        <f>IFERROR(VLOOKUP($H36,DATA_Ansatte!$AM$4:$AV$179,N$32,FALSE),0)</f>
        <v>20099</v>
      </c>
      <c r="O36" s="25">
        <f>IFERROR(VLOOKUP($H36,DATA_Ansatte!$AM$4:$AV$179,O$32,FALSE),0)</f>
        <v>18987</v>
      </c>
    </row>
    <row r="37" spans="8:15" x14ac:dyDescent="0.25">
      <c r="H37" s="19" t="str">
        <f t="shared" si="4"/>
        <v>0000  LANDETAlle stillingerover 50% til 60%</v>
      </c>
      <c r="I37" s="24" t="s">
        <v>2</v>
      </c>
      <c r="J37" s="4">
        <f>IFERROR(VLOOKUP($H37,DATA_Ansatte!$AM$4:$AV$179,J$32,FALSE),0)</f>
        <v>14750</v>
      </c>
      <c r="K37" s="4">
        <f>IFERROR(VLOOKUP($H37,DATA_Ansatte!$AM$4:$AV$179,K$32,FALSE),0)</f>
        <v>14799</v>
      </c>
      <c r="L37" s="4">
        <f>IFERROR(VLOOKUP($H37,DATA_Ansatte!$AM$4:$AV$179,L$32,FALSE),0)</f>
        <v>14567</v>
      </c>
      <c r="M37" s="4">
        <f>IFERROR(VLOOKUP($H37,DATA_Ansatte!$AM$4:$AV$179,M$32,FALSE),0)</f>
        <v>14613</v>
      </c>
      <c r="N37" s="4">
        <f>IFERROR(VLOOKUP($H37,DATA_Ansatte!$AM$4:$AV$179,N$32,FALSE),0)</f>
        <v>14361</v>
      </c>
      <c r="O37" s="25">
        <f>IFERROR(VLOOKUP($H37,DATA_Ansatte!$AM$4:$AV$179,O$32,FALSE),0)</f>
        <v>14378</v>
      </c>
    </row>
    <row r="38" spans="8:15" x14ac:dyDescent="0.25">
      <c r="H38" s="19" t="str">
        <f t="shared" si="4"/>
        <v>0000  LANDETAlle stillingerover 60% til 70%</v>
      </c>
      <c r="I38" s="24" t="s">
        <v>3</v>
      </c>
      <c r="J38" s="4">
        <f>IFERROR(VLOOKUP($H38,DATA_Ansatte!$AM$4:$AV$179,J$32,FALSE),0)</f>
        <v>14172</v>
      </c>
      <c r="K38" s="4">
        <f>IFERROR(VLOOKUP($H38,DATA_Ansatte!$AM$4:$AV$179,K$32,FALSE),0)</f>
        <v>14482</v>
      </c>
      <c r="L38" s="4">
        <f>IFERROR(VLOOKUP($H38,DATA_Ansatte!$AM$4:$AV$179,L$32,FALSE),0)</f>
        <v>14931</v>
      </c>
      <c r="M38" s="4">
        <f>IFERROR(VLOOKUP($H38,DATA_Ansatte!$AM$4:$AV$179,M$32,FALSE),0)</f>
        <v>15316</v>
      </c>
      <c r="N38" s="4">
        <f>IFERROR(VLOOKUP($H38,DATA_Ansatte!$AM$4:$AV$179,N$32,FALSE),0)</f>
        <v>15397</v>
      </c>
      <c r="O38" s="25">
        <f>IFERROR(VLOOKUP($H38,DATA_Ansatte!$AM$4:$AV$179,O$32,FALSE),0)</f>
        <v>15454</v>
      </c>
    </row>
    <row r="39" spans="8:15" x14ac:dyDescent="0.25">
      <c r="H39" s="19" t="str">
        <f t="shared" si="4"/>
        <v>0000  LANDETAlle stillingerover 70 til 80%</v>
      </c>
      <c r="I39" s="24" t="s">
        <v>4</v>
      </c>
      <c r="J39" s="4">
        <f>IFERROR(VLOOKUP($H39,DATA_Ansatte!$AM$4:$AV$179,J$32,FALSE),0)</f>
        <v>29179</v>
      </c>
      <c r="K39" s="4">
        <f>IFERROR(VLOOKUP($H39,DATA_Ansatte!$AM$4:$AV$179,K$32,FALSE),0)</f>
        <v>29788</v>
      </c>
      <c r="L39" s="4">
        <f>IFERROR(VLOOKUP($H39,DATA_Ansatte!$AM$4:$AV$179,L$32,FALSE),0)</f>
        <v>29902</v>
      </c>
      <c r="M39" s="4">
        <f>IFERROR(VLOOKUP($H39,DATA_Ansatte!$AM$4:$AV$179,M$32,FALSE),0)</f>
        <v>29920</v>
      </c>
      <c r="N39" s="4">
        <f>IFERROR(VLOOKUP($H39,DATA_Ansatte!$AM$4:$AV$179,N$32,FALSE),0)</f>
        <v>29944</v>
      </c>
      <c r="O39" s="25">
        <f>IFERROR(VLOOKUP($H39,DATA_Ansatte!$AM$4:$AV$179,O$32,FALSE),0)</f>
        <v>30682</v>
      </c>
    </row>
    <row r="40" spans="8:15" x14ac:dyDescent="0.25">
      <c r="H40" s="19" t="str">
        <f t="shared" si="4"/>
        <v>0000  LANDETAlle stillingerover 80% under 100%</v>
      </c>
      <c r="I40" s="24" t="s">
        <v>5</v>
      </c>
      <c r="J40" s="4">
        <f>IFERROR(VLOOKUP($H40,DATA_Ansatte!$AM$4:$AV$179,J$32,FALSE),0)</f>
        <v>20686</v>
      </c>
      <c r="K40" s="4">
        <f>IFERROR(VLOOKUP($H40,DATA_Ansatte!$AM$4:$AV$179,K$32,FALSE),0)</f>
        <v>21791</v>
      </c>
      <c r="L40" s="4">
        <f>IFERROR(VLOOKUP($H40,DATA_Ansatte!$AM$4:$AV$179,L$32,FALSE),0)</f>
        <v>22536</v>
      </c>
      <c r="M40" s="4">
        <f>IFERROR(VLOOKUP($H40,DATA_Ansatte!$AM$4:$AV$179,M$32,FALSE),0)</f>
        <v>23329</v>
      </c>
      <c r="N40" s="4">
        <f>IFERROR(VLOOKUP($H40,DATA_Ansatte!$AM$4:$AV$179,N$32,FALSE),0)</f>
        <v>24399</v>
      </c>
      <c r="O40" s="25">
        <f>IFERROR(VLOOKUP($H40,DATA_Ansatte!$AM$4:$AV$179,O$32,FALSE),0)</f>
        <v>25657</v>
      </c>
    </row>
    <row r="41" spans="8:15" x14ac:dyDescent="0.25">
      <c r="H41" s="19" t="str">
        <f t="shared" si="4"/>
        <v>0000  LANDETAlle stillinger100% eller mer</v>
      </c>
      <c r="I41" s="24" t="s">
        <v>6</v>
      </c>
      <c r="J41" s="4">
        <f>IFERROR(VLOOKUP($H41,DATA_Ansatte!$AM$4:$AV$179,J$32,FALSE),0)</f>
        <v>61101</v>
      </c>
      <c r="K41" s="4">
        <f>IFERROR(VLOOKUP($H41,DATA_Ansatte!$AM$4:$AV$179,K$32,FALSE),0)</f>
        <v>62496</v>
      </c>
      <c r="L41" s="4">
        <f>IFERROR(VLOOKUP($H41,DATA_Ansatte!$AM$4:$AV$179,L$32,FALSE),0)</f>
        <v>65546</v>
      </c>
      <c r="M41" s="4">
        <f>IFERROR(VLOOKUP($H41,DATA_Ansatte!$AM$4:$AV$179,M$32,FALSE),0)</f>
        <v>67080</v>
      </c>
      <c r="N41" s="4">
        <f>IFERROR(VLOOKUP($H41,DATA_Ansatte!$AM$4:$AV$179,N$32,FALSE),0)</f>
        <v>69804</v>
      </c>
      <c r="O41" s="25">
        <f>IFERROR(VLOOKUP($H41,DATA_Ansatte!$AM$4:$AV$179,O$32,FALSE),0)</f>
        <v>74302</v>
      </c>
    </row>
    <row r="42" spans="8:15" x14ac:dyDescent="0.25">
      <c r="H42" s="19"/>
      <c r="I42" s="4"/>
      <c r="J42" s="4"/>
      <c r="K42" s="4"/>
      <c r="L42" s="4"/>
      <c r="M42" s="4"/>
      <c r="N42" s="4"/>
      <c r="O42" s="25"/>
    </row>
    <row r="43" spans="8:15" x14ac:dyDescent="0.25">
      <c r="H43" s="19" t="s">
        <v>44</v>
      </c>
      <c r="I43" s="4"/>
      <c r="J43" s="4">
        <v>4</v>
      </c>
      <c r="K43" s="4">
        <v>5</v>
      </c>
      <c r="L43" s="4">
        <v>6</v>
      </c>
      <c r="M43" s="4">
        <v>7</v>
      </c>
      <c r="N43" s="4">
        <v>8</v>
      </c>
      <c r="O43" s="25">
        <v>9</v>
      </c>
    </row>
    <row r="44" spans="8:15" ht="15.75" thickBot="1" x14ac:dyDescent="0.3">
      <c r="H44" s="27" t="str">
        <f>B15&amp;D15</f>
        <v>0000  LANDETAlle stillinger</v>
      </c>
      <c r="I44" s="20" t="s">
        <v>42</v>
      </c>
      <c r="J44" s="20">
        <f>VLOOKUP($H$44,DATA_Ansatte!$AW$4:$BE$25,J43,FALSE)</f>
        <v>0.69989523726623304</v>
      </c>
      <c r="K44" s="20">
        <f>VLOOKUP($H$44,DATA_Ansatte!$AW$4:$BE$25,K43,FALSE)</f>
        <v>0.69787533056103823</v>
      </c>
      <c r="L44" s="20">
        <f>VLOOKUP($H$44,DATA_Ansatte!$AW$4:$BE$25,L43,FALSE)</f>
        <v>0.70050698308110426</v>
      </c>
      <c r="M44" s="20">
        <f>VLOOKUP($H$44,DATA_Ansatte!$AW$4:$BE$25,M43,FALSE)</f>
        <v>0.70460206954039994</v>
      </c>
      <c r="N44" s="20">
        <f>VLOOKUP($H$44,DATA_Ansatte!$AW$4:$BE$25,N43,FALSE)</f>
        <v>0.70498077683269411</v>
      </c>
      <c r="O44" s="29">
        <f>VLOOKUP($H$44,DATA_Ansatte!$AW$4:$BE$25,O43,FALSE)</f>
        <v>0.71752436587495538</v>
      </c>
    </row>
    <row r="45" spans="8:15" x14ac:dyDescent="0.25">
      <c r="H45" s="4"/>
      <c r="I45" s="4"/>
      <c r="J45" s="4"/>
      <c r="K45" s="4"/>
      <c r="L45" s="4"/>
      <c r="M45" s="4"/>
      <c r="N45" s="4"/>
      <c r="O45" s="4"/>
    </row>
    <row r="46" spans="8:15" ht="15.75" thickBot="1" x14ac:dyDescent="0.3"/>
    <row r="47" spans="8:15" x14ac:dyDescent="0.25">
      <c r="H47" s="21" t="s">
        <v>52</v>
      </c>
      <c r="I47" s="15"/>
      <c r="J47" s="15">
        <v>5</v>
      </c>
      <c r="K47" s="15">
        <v>6</v>
      </c>
      <c r="L47" s="15">
        <v>7</v>
      </c>
      <c r="M47" s="15">
        <v>8</v>
      </c>
      <c r="N47" s="15">
        <v>9</v>
      </c>
      <c r="O47" s="22">
        <v>10</v>
      </c>
    </row>
    <row r="48" spans="8:15" x14ac:dyDescent="0.25">
      <c r="H48" s="19"/>
      <c r="I48" s="5"/>
      <c r="J48" s="5">
        <f>J4</f>
        <v>2011</v>
      </c>
      <c r="K48" s="5">
        <f t="shared" ref="K48:O48" si="5">K4</f>
        <v>2012</v>
      </c>
      <c r="L48" s="5">
        <f t="shared" si="5"/>
        <v>2013</v>
      </c>
      <c r="M48" s="5">
        <f t="shared" si="5"/>
        <v>2014</v>
      </c>
      <c r="N48" s="5">
        <f t="shared" si="5"/>
        <v>2015</v>
      </c>
      <c r="O48" s="23">
        <f t="shared" si="5"/>
        <v>2016</v>
      </c>
    </row>
    <row r="49" spans="8:15" x14ac:dyDescent="0.25">
      <c r="H49" s="19" t="str">
        <f t="shared" ref="H49:H56" si="6">$B$15&amp;$D$15&amp;I49</f>
        <v>0000  LANDETAlle stillinger0% til 20%</v>
      </c>
      <c r="I49" s="24" t="s">
        <v>64</v>
      </c>
      <c r="J49" s="4">
        <f>IFERROR(VLOOKUP($H49,DATA_Ansatte!$BF$4:$BO$179,J$47,FALSE),0)</f>
        <v>11246</v>
      </c>
      <c r="K49" s="4">
        <f>IFERROR(VLOOKUP($H49,DATA_Ansatte!$BF$4:$BO$179,K$47,FALSE),0)</f>
        <v>12289</v>
      </c>
      <c r="L49" s="4">
        <f>IFERROR(VLOOKUP($H49,DATA_Ansatte!$BF$4:$BO$179,L$47,FALSE),0)</f>
        <v>12914</v>
      </c>
      <c r="M49" s="4">
        <f>IFERROR(VLOOKUP($H49,DATA_Ansatte!$BF$4:$BO$179,M$47,FALSE),0)</f>
        <v>12373</v>
      </c>
      <c r="N49" s="4">
        <f>IFERROR(VLOOKUP($H49,DATA_Ansatte!$BF$4:$BO$179,N$47,FALSE),0)</f>
        <v>14491</v>
      </c>
      <c r="O49" s="25">
        <f>IFERROR(VLOOKUP($H49,DATA_Ansatte!$BF$4:$BO$179,O$47,FALSE),0)</f>
        <v>13892</v>
      </c>
    </row>
    <row r="50" spans="8:15" x14ac:dyDescent="0.25">
      <c r="H50" s="19" t="str">
        <f t="shared" si="6"/>
        <v>0000  LANDETAlle stillingerover 20% til 40%</v>
      </c>
      <c r="I50" s="24" t="s">
        <v>60</v>
      </c>
      <c r="J50" s="4">
        <f>IFERROR(VLOOKUP($H50,DATA_Ansatte!$BF$4:$BO$179,J$47,FALSE),0)</f>
        <v>13440</v>
      </c>
      <c r="K50" s="4">
        <f>IFERROR(VLOOKUP($H50,DATA_Ansatte!$BF$4:$BO$179,K$47,FALSE),0)</f>
        <v>14431</v>
      </c>
      <c r="L50" s="4">
        <f>IFERROR(VLOOKUP($H50,DATA_Ansatte!$BF$4:$BO$179,L$47,FALSE),0)</f>
        <v>14616</v>
      </c>
      <c r="M50" s="4">
        <f>IFERROR(VLOOKUP($H50,DATA_Ansatte!$BF$4:$BO$179,M$47,FALSE),0)</f>
        <v>14723</v>
      </c>
      <c r="N50" s="4">
        <f>IFERROR(VLOOKUP($H50,DATA_Ansatte!$BF$4:$BO$179,N$47,FALSE),0)</f>
        <v>15676</v>
      </c>
      <c r="O50" s="25">
        <f>IFERROR(VLOOKUP($H50,DATA_Ansatte!$BF$4:$BO$179,O$47,FALSE),0)</f>
        <v>14963</v>
      </c>
    </row>
    <row r="51" spans="8:15" x14ac:dyDescent="0.25">
      <c r="H51" s="19" t="str">
        <f t="shared" si="6"/>
        <v>0000  LANDETAlle stillingerover 40% til 50%</v>
      </c>
      <c r="I51" s="24" t="s">
        <v>1</v>
      </c>
      <c r="J51" s="4">
        <f>IFERROR(VLOOKUP($H51,DATA_Ansatte!$BF$4:$BO$179,J$47,FALSE),0)</f>
        <v>16746</v>
      </c>
      <c r="K51" s="4">
        <f>IFERROR(VLOOKUP($H51,DATA_Ansatte!$BF$4:$BO$179,K$47,FALSE),0)</f>
        <v>16472</v>
      </c>
      <c r="L51" s="4">
        <f>IFERROR(VLOOKUP($H51,DATA_Ansatte!$BF$4:$BO$179,L$47,FALSE),0)</f>
        <v>16607</v>
      </c>
      <c r="M51" s="4">
        <f>IFERROR(VLOOKUP($H51,DATA_Ansatte!$BF$4:$BO$179,M$47,FALSE),0)</f>
        <v>16669</v>
      </c>
      <c r="N51" s="4">
        <f>IFERROR(VLOOKUP($H51,DATA_Ansatte!$BF$4:$BO$179,N$47,FALSE),0)</f>
        <v>16114</v>
      </c>
      <c r="O51" s="25">
        <f>IFERROR(VLOOKUP($H51,DATA_Ansatte!$BF$4:$BO$179,O$47,FALSE),0)</f>
        <v>15318</v>
      </c>
    </row>
    <row r="52" spans="8:15" x14ac:dyDescent="0.25">
      <c r="H52" s="19" t="str">
        <f t="shared" si="6"/>
        <v>0000  LANDETAlle stillingerover 50% til 60%</v>
      </c>
      <c r="I52" s="24" t="s">
        <v>2</v>
      </c>
      <c r="J52" s="4">
        <f>IFERROR(VLOOKUP($H52,DATA_Ansatte!$BF$4:$BO$179,J$47,FALSE),0)</f>
        <v>14095</v>
      </c>
      <c r="K52" s="4">
        <f>IFERROR(VLOOKUP($H52,DATA_Ansatte!$BF$4:$BO$179,K$47,FALSE),0)</f>
        <v>14062</v>
      </c>
      <c r="L52" s="4">
        <f>IFERROR(VLOOKUP($H52,DATA_Ansatte!$BF$4:$BO$179,L$47,FALSE),0)</f>
        <v>13980</v>
      </c>
      <c r="M52" s="4">
        <f>IFERROR(VLOOKUP($H52,DATA_Ansatte!$BF$4:$BO$179,M$47,FALSE),0)</f>
        <v>13874</v>
      </c>
      <c r="N52" s="4">
        <f>IFERROR(VLOOKUP($H52,DATA_Ansatte!$BF$4:$BO$179,N$47,FALSE),0)</f>
        <v>13695</v>
      </c>
      <c r="O52" s="25">
        <f>IFERROR(VLOOKUP($H52,DATA_Ansatte!$BF$4:$BO$179,O$47,FALSE),0)</f>
        <v>13556</v>
      </c>
    </row>
    <row r="53" spans="8:15" x14ac:dyDescent="0.25">
      <c r="H53" s="19" t="str">
        <f t="shared" si="6"/>
        <v>0000  LANDETAlle stillingerover 60% til 70%</v>
      </c>
      <c r="I53" s="24" t="s">
        <v>3</v>
      </c>
      <c r="J53" s="4">
        <f>IFERROR(VLOOKUP($H53,DATA_Ansatte!$BF$4:$BO$179,J$47,FALSE),0)</f>
        <v>14025</v>
      </c>
      <c r="K53" s="4">
        <f>IFERROR(VLOOKUP($H53,DATA_Ansatte!$BF$4:$BO$179,K$47,FALSE),0)</f>
        <v>14113</v>
      </c>
      <c r="L53" s="4">
        <f>IFERROR(VLOOKUP($H53,DATA_Ansatte!$BF$4:$BO$179,L$47,FALSE),0)</f>
        <v>14581</v>
      </c>
      <c r="M53" s="4">
        <f>IFERROR(VLOOKUP($H53,DATA_Ansatte!$BF$4:$BO$179,M$47,FALSE),0)</f>
        <v>14775</v>
      </c>
      <c r="N53" s="4">
        <f>IFERROR(VLOOKUP($H53,DATA_Ansatte!$BF$4:$BO$179,N$47,FALSE),0)</f>
        <v>14450</v>
      </c>
      <c r="O53" s="25">
        <f>IFERROR(VLOOKUP($H53,DATA_Ansatte!$BF$4:$BO$179,O$47,FALSE),0)</f>
        <v>14508</v>
      </c>
    </row>
    <row r="54" spans="8:15" x14ac:dyDescent="0.25">
      <c r="H54" s="19" t="str">
        <f t="shared" si="6"/>
        <v>0000  LANDETAlle stillingerover 70 til 80%</v>
      </c>
      <c r="I54" s="24" t="s">
        <v>4</v>
      </c>
      <c r="J54" s="4">
        <f>IFERROR(VLOOKUP($H54,DATA_Ansatte!$BF$4:$BO$179,J$47,FALSE),0)</f>
        <v>26954</v>
      </c>
      <c r="K54" s="4">
        <f>IFERROR(VLOOKUP($H54,DATA_Ansatte!$BF$4:$BO$179,K$47,FALSE),0)</f>
        <v>27561</v>
      </c>
      <c r="L54" s="4">
        <f>IFERROR(VLOOKUP($H54,DATA_Ansatte!$BF$4:$BO$179,L$47,FALSE),0)</f>
        <v>27808</v>
      </c>
      <c r="M54" s="4">
        <f>IFERROR(VLOOKUP($H54,DATA_Ansatte!$BF$4:$BO$179,M$47,FALSE),0)</f>
        <v>28250</v>
      </c>
      <c r="N54" s="4">
        <f>IFERROR(VLOOKUP($H54,DATA_Ansatte!$BF$4:$BO$179,N$47,FALSE),0)</f>
        <v>27797</v>
      </c>
      <c r="O54" s="25">
        <f>IFERROR(VLOOKUP($H54,DATA_Ansatte!$BF$4:$BO$179,O$47,FALSE),0)</f>
        <v>28055</v>
      </c>
    </row>
    <row r="55" spans="8:15" x14ac:dyDescent="0.25">
      <c r="H55" s="19" t="str">
        <f t="shared" si="6"/>
        <v>0000  LANDETAlle stillingerover 80% under 100%</v>
      </c>
      <c r="I55" s="24" t="s">
        <v>5</v>
      </c>
      <c r="J55" s="4">
        <f>IFERROR(VLOOKUP($H55,DATA_Ansatte!$BF$4:$BO$179,J$47,FALSE),0)</f>
        <v>31461</v>
      </c>
      <c r="K55" s="4">
        <f>IFERROR(VLOOKUP($H55,DATA_Ansatte!$BF$4:$BO$179,K$47,FALSE),0)</f>
        <v>32484</v>
      </c>
      <c r="L55" s="4">
        <f>IFERROR(VLOOKUP($H55,DATA_Ansatte!$BF$4:$BO$179,L$47,FALSE),0)</f>
        <v>33070</v>
      </c>
      <c r="M55" s="4">
        <f>IFERROR(VLOOKUP($H55,DATA_Ansatte!$BF$4:$BO$179,M$47,FALSE),0)</f>
        <v>33945</v>
      </c>
      <c r="N55" s="4">
        <f>IFERROR(VLOOKUP($H55,DATA_Ansatte!$BF$4:$BO$179,N$47,FALSE),0)</f>
        <v>34975</v>
      </c>
      <c r="O55" s="25">
        <f>IFERROR(VLOOKUP($H55,DATA_Ansatte!$BF$4:$BO$179,O$47,FALSE),0)</f>
        <v>36061</v>
      </c>
    </row>
    <row r="56" spans="8:15" x14ac:dyDescent="0.25">
      <c r="H56" s="19" t="str">
        <f t="shared" si="6"/>
        <v>0000  LANDETAlle stillinger100% eller mer</v>
      </c>
      <c r="I56" s="24" t="s">
        <v>6</v>
      </c>
      <c r="J56" s="4">
        <f>IFERROR(VLOOKUP($H56,DATA_Ansatte!$BF$4:$BO$179,J$47,FALSE),0)</f>
        <v>68699</v>
      </c>
      <c r="K56" s="4">
        <f>IFERROR(VLOOKUP($H56,DATA_Ansatte!$BF$4:$BO$179,K$47,FALSE),0)</f>
        <v>70142</v>
      </c>
      <c r="L56" s="4">
        <f>IFERROR(VLOOKUP($H56,DATA_Ansatte!$BF$4:$BO$179,L$47,FALSE),0)</f>
        <v>73061</v>
      </c>
      <c r="M56" s="4">
        <f>IFERROR(VLOOKUP($H56,DATA_Ansatte!$BF$4:$BO$179,M$47,FALSE),0)</f>
        <v>74133</v>
      </c>
      <c r="N56" s="4">
        <f>IFERROR(VLOOKUP($H56,DATA_Ansatte!$BF$4:$BO$179,N$47,FALSE),0)</f>
        <v>76674</v>
      </c>
      <c r="O56" s="25">
        <f>IFERROR(VLOOKUP($H56,DATA_Ansatte!$BF$4:$BO$179,O$47,FALSE),0)</f>
        <v>81350</v>
      </c>
    </row>
    <row r="57" spans="8:15" x14ac:dyDescent="0.25">
      <c r="H57" s="19"/>
      <c r="I57" s="4"/>
      <c r="J57" s="4"/>
      <c r="K57" s="4"/>
      <c r="L57" s="4"/>
      <c r="M57" s="4"/>
      <c r="N57" s="4"/>
      <c r="O57" s="25"/>
    </row>
    <row r="58" spans="8:15" x14ac:dyDescent="0.25">
      <c r="H58" s="19"/>
      <c r="I58" s="4"/>
      <c r="J58" s="4">
        <v>4</v>
      </c>
      <c r="K58" s="4">
        <v>5</v>
      </c>
      <c r="L58" s="4">
        <v>6</v>
      </c>
      <c r="M58" s="4">
        <v>7</v>
      </c>
      <c r="N58" s="4">
        <v>8</v>
      </c>
      <c r="O58" s="25">
        <v>9</v>
      </c>
    </row>
    <row r="59" spans="8:15" ht="15.75" thickBot="1" x14ac:dyDescent="0.3">
      <c r="H59" s="27" t="str">
        <f>B15&amp;D15</f>
        <v>0000  LANDETAlle stillinger</v>
      </c>
      <c r="I59" s="20" t="s">
        <v>43</v>
      </c>
      <c r="J59" s="20">
        <f>VLOOKUP($H$59,DATA_Ansatte!$BP$4:$BX$25,J58,FALSE)</f>
        <v>0.75721147855412352</v>
      </c>
      <c r="K59" s="20">
        <f>VLOOKUP($H$59,DATA_Ansatte!$BP$4:$BX$25,K58,FALSE)</f>
        <v>0.75484205963392714</v>
      </c>
      <c r="L59" s="20">
        <f>VLOOKUP($H$59,DATA_Ansatte!$BP$4:$BX$25,L58,FALSE)</f>
        <v>0.75703411391558195</v>
      </c>
      <c r="M59" s="20">
        <f>VLOOKUP($H$59,DATA_Ansatte!$BP$4:$BX$25,M58,FALSE)</f>
        <v>0.76001450071872356</v>
      </c>
      <c r="N59" s="20">
        <f>VLOOKUP($H$59,DATA_Ansatte!$BP$4:$BX$25,N58,FALSE)</f>
        <v>0.75600389929573542</v>
      </c>
      <c r="O59" s="29">
        <f>VLOOKUP($H$59,DATA_Ansatte!$BP$4:$BX$25,O58,FALSE)</f>
        <v>0.76672754900130313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8"/>
  <sheetViews>
    <sheetView workbookViewId="0">
      <selection activeCell="B38" sqref="B38"/>
    </sheetView>
  </sheetViews>
  <sheetFormatPr baseColWidth="10" defaultRowHeight="15" x14ac:dyDescent="0.25"/>
  <cols>
    <col min="1" max="1" width="27.7109375" customWidth="1"/>
    <col min="2" max="2" width="17.140625" customWidth="1"/>
    <col min="3" max="7" width="12.5703125" customWidth="1"/>
    <col min="8" max="8" width="7" customWidth="1"/>
    <col min="9" max="9" width="23.7109375" customWidth="1"/>
    <col min="10" max="15" width="12.5703125" customWidth="1"/>
  </cols>
  <sheetData>
    <row r="1" spans="1:15" x14ac:dyDescent="0.25">
      <c r="A1" s="11" t="s">
        <v>7</v>
      </c>
      <c r="B1" s="11" t="s">
        <v>20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6"/>
      <c r="B3" s="6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15.75" thickBot="1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13" t="s">
        <v>46</v>
      </c>
      <c r="B5" s="14"/>
      <c r="C5" s="14"/>
      <c r="D5" s="14"/>
      <c r="E5" s="14"/>
      <c r="F5" s="14"/>
      <c r="G5" s="14"/>
      <c r="H5" s="15"/>
      <c r="I5" s="14" t="s">
        <v>47</v>
      </c>
      <c r="J5" s="14"/>
      <c r="K5" s="14"/>
      <c r="L5" s="14"/>
      <c r="M5" s="14"/>
      <c r="N5" s="14"/>
      <c r="O5" s="16"/>
    </row>
    <row r="6" spans="1:15" x14ac:dyDescent="0.25">
      <c r="A6" s="17"/>
      <c r="B6" s="10">
        <v>2011</v>
      </c>
      <c r="C6" s="10">
        <f>B6+1</f>
        <v>2012</v>
      </c>
      <c r="D6" s="10">
        <f t="shared" ref="D6:G6" si="0">C6+1</f>
        <v>2013</v>
      </c>
      <c r="E6" s="10">
        <f t="shared" si="0"/>
        <v>2014</v>
      </c>
      <c r="F6" s="10">
        <f t="shared" si="0"/>
        <v>2015</v>
      </c>
      <c r="G6" s="10">
        <f t="shared" si="0"/>
        <v>2016</v>
      </c>
      <c r="H6" s="4"/>
      <c r="I6" s="10"/>
      <c r="J6" s="10">
        <f>B6</f>
        <v>2011</v>
      </c>
      <c r="K6" s="10">
        <f t="shared" ref="K6:O6" si="1">C6</f>
        <v>2012</v>
      </c>
      <c r="L6" s="10">
        <f t="shared" si="1"/>
        <v>2013</v>
      </c>
      <c r="M6" s="10">
        <f t="shared" si="1"/>
        <v>2014</v>
      </c>
      <c r="N6" s="10">
        <f t="shared" si="1"/>
        <v>2015</v>
      </c>
      <c r="O6" s="18">
        <f t="shared" si="1"/>
        <v>2016</v>
      </c>
    </row>
    <row r="7" spans="1:15" x14ac:dyDescent="0.25">
      <c r="A7" s="58" t="s">
        <v>64</v>
      </c>
      <c r="B7" s="55">
        <f>LOOKUP_Ansatte!J5</f>
        <v>20884</v>
      </c>
      <c r="C7" s="55">
        <f>LOOKUP_Ansatte!K5</f>
        <v>22588</v>
      </c>
      <c r="D7" s="55">
        <f>LOOKUP_Ansatte!L5</f>
        <v>23702</v>
      </c>
      <c r="E7" s="55">
        <f>LOOKUP_Ansatte!M5</f>
        <v>23283</v>
      </c>
      <c r="F7" s="55">
        <f>LOOKUP_Ansatte!N5</f>
        <v>24886</v>
      </c>
      <c r="G7" s="55">
        <f>LOOKUP_Ansatte!O5</f>
        <v>24119</v>
      </c>
      <c r="H7" s="4"/>
      <c r="I7" s="54" t="s">
        <v>64</v>
      </c>
      <c r="J7" s="56">
        <f>B7/B$15</f>
        <v>0.10619019047522195</v>
      </c>
      <c r="K7" s="56">
        <f t="shared" ref="K7:O14" si="2">C7/C$15</f>
        <v>0.11206922214394158</v>
      </c>
      <c r="L7" s="56">
        <f t="shared" si="2"/>
        <v>0.11470356228555389</v>
      </c>
      <c r="M7" s="56">
        <f t="shared" si="2"/>
        <v>0.11153960391296433</v>
      </c>
      <c r="N7" s="56">
        <f t="shared" si="2"/>
        <v>0.11635931772275006</v>
      </c>
      <c r="O7" s="57">
        <f t="shared" si="2"/>
        <v>0.11078855137503847</v>
      </c>
    </row>
    <row r="8" spans="1:15" s="52" customFormat="1" x14ac:dyDescent="0.25">
      <c r="A8" s="58" t="s">
        <v>60</v>
      </c>
      <c r="B8" s="55">
        <f>LOOKUP_Ansatte!J6</f>
        <v>18667</v>
      </c>
      <c r="C8" s="55">
        <f>LOOKUP_Ansatte!K6</f>
        <v>19487</v>
      </c>
      <c r="D8" s="55">
        <f>LOOKUP_Ansatte!L6</f>
        <v>20068</v>
      </c>
      <c r="E8" s="55">
        <f>LOOKUP_Ansatte!M6</f>
        <v>20123</v>
      </c>
      <c r="F8" s="55">
        <f>LOOKUP_Ansatte!N6</f>
        <v>21002</v>
      </c>
      <c r="G8" s="55">
        <f>LOOKUP_Ansatte!O6</f>
        <v>20207</v>
      </c>
      <c r="H8" s="4"/>
      <c r="I8" s="54" t="s">
        <v>60</v>
      </c>
      <c r="J8" s="56">
        <f t="shared" ref="J8:J14" si="3">B8/B$15</f>
        <v>9.4917270906003076E-2</v>
      </c>
      <c r="K8" s="56">
        <f t="shared" si="2"/>
        <v>9.6683767129404533E-2</v>
      </c>
      <c r="L8" s="56">
        <f t="shared" si="2"/>
        <v>9.7117166819107897E-2</v>
      </c>
      <c r="M8" s="56">
        <f t="shared" si="2"/>
        <v>9.6401299211466784E-2</v>
      </c>
      <c r="N8" s="56">
        <f t="shared" si="2"/>
        <v>9.8198922720131671E-2</v>
      </c>
      <c r="O8" s="57">
        <f t="shared" si="2"/>
        <v>9.2819115951548667E-2</v>
      </c>
    </row>
    <row r="9" spans="1:15" x14ac:dyDescent="0.25">
      <c r="A9" s="58" t="s">
        <v>1</v>
      </c>
      <c r="B9" s="55">
        <f>LOOKUP_Ansatte!J7</f>
        <v>23886</v>
      </c>
      <c r="C9" s="55">
        <f>LOOKUP_Ansatte!K7</f>
        <v>22762</v>
      </c>
      <c r="D9" s="55">
        <f>LOOKUP_Ansatte!L7</f>
        <v>22661</v>
      </c>
      <c r="E9" s="55">
        <f>LOOKUP_Ansatte!M7</f>
        <v>22379</v>
      </c>
      <c r="F9" s="55">
        <f>LOOKUP_Ansatte!N7</f>
        <v>22175</v>
      </c>
      <c r="G9" s="55">
        <f>LOOKUP_Ansatte!O7</f>
        <v>21328</v>
      </c>
      <c r="H9" s="4"/>
      <c r="I9" s="54" t="s">
        <v>1</v>
      </c>
      <c r="J9" s="56">
        <f t="shared" si="3"/>
        <v>0.12145464899881017</v>
      </c>
      <c r="K9" s="56">
        <f t="shared" si="2"/>
        <v>0.11293251436339641</v>
      </c>
      <c r="L9" s="56">
        <f t="shared" si="2"/>
        <v>0.10966574234043273</v>
      </c>
      <c r="M9" s="56">
        <f t="shared" si="2"/>
        <v>0.10720889902367516</v>
      </c>
      <c r="N9" s="56">
        <f t="shared" si="2"/>
        <v>0.10368351163312636</v>
      </c>
      <c r="O9" s="57">
        <f t="shared" si="2"/>
        <v>9.7968333004138666E-2</v>
      </c>
    </row>
    <row r="10" spans="1:15" x14ac:dyDescent="0.25">
      <c r="A10" s="58" t="s">
        <v>2</v>
      </c>
      <c r="B10" s="55">
        <f>LOOKUP_Ansatte!J8</f>
        <v>15144</v>
      </c>
      <c r="C10" s="55">
        <f>LOOKUP_Ansatte!K8</f>
        <v>15122</v>
      </c>
      <c r="D10" s="55">
        <f>LOOKUP_Ansatte!L8</f>
        <v>14927</v>
      </c>
      <c r="E10" s="55">
        <f>LOOKUP_Ansatte!M8</f>
        <v>14990</v>
      </c>
      <c r="F10" s="55">
        <f>LOOKUP_Ansatte!N8</f>
        <v>14801</v>
      </c>
      <c r="G10" s="55">
        <f>LOOKUP_Ansatte!O8</f>
        <v>14937</v>
      </c>
      <c r="H10" s="4"/>
      <c r="I10" s="54" t="s">
        <v>2</v>
      </c>
      <c r="J10" s="56">
        <f t="shared" si="3"/>
        <v>7.700365085983342E-2</v>
      </c>
      <c r="K10" s="56">
        <f t="shared" si="2"/>
        <v>7.502703989997718E-2</v>
      </c>
      <c r="L10" s="56">
        <f t="shared" si="2"/>
        <v>7.2237788972933217E-2</v>
      </c>
      <c r="M10" s="56">
        <f t="shared" si="2"/>
        <v>7.1811135277040555E-2</v>
      </c>
      <c r="N10" s="56">
        <f t="shared" si="2"/>
        <v>6.9204945013840058E-2</v>
      </c>
      <c r="O10" s="57">
        <f t="shared" si="2"/>
        <v>6.8611824366223706E-2</v>
      </c>
    </row>
    <row r="11" spans="1:15" x14ac:dyDescent="0.25">
      <c r="A11" s="58" t="s">
        <v>3</v>
      </c>
      <c r="B11" s="55">
        <f>LOOKUP_Ansatte!J9</f>
        <v>13761</v>
      </c>
      <c r="C11" s="55">
        <f>LOOKUP_Ansatte!K9</f>
        <v>14086</v>
      </c>
      <c r="D11" s="55">
        <f>LOOKUP_Ansatte!L9</f>
        <v>14521</v>
      </c>
      <c r="E11" s="55">
        <f>LOOKUP_Ansatte!M9</f>
        <v>14949</v>
      </c>
      <c r="F11" s="55">
        <f>LOOKUP_Ansatte!N9</f>
        <v>15063</v>
      </c>
      <c r="G11" s="55">
        <f>LOOKUP_Ansatte!O9</f>
        <v>15195</v>
      </c>
      <c r="H11" s="4"/>
      <c r="I11" s="54" t="s">
        <v>3</v>
      </c>
      <c r="J11" s="56">
        <f t="shared" si="3"/>
        <v>6.9971423631944515E-2</v>
      </c>
      <c r="K11" s="56">
        <f t="shared" si="2"/>
        <v>6.9886978179544937E-2</v>
      </c>
      <c r="L11" s="56">
        <f t="shared" si="2"/>
        <v>7.0272990800292298E-2</v>
      </c>
      <c r="M11" s="56">
        <f t="shared" si="2"/>
        <v>7.1614720564141379E-2</v>
      </c>
      <c r="N11" s="56">
        <f t="shared" si="2"/>
        <v>7.0429976808558392E-2</v>
      </c>
      <c r="O11" s="57">
        <f t="shared" si="2"/>
        <v>6.9796925168693125E-2</v>
      </c>
    </row>
    <row r="12" spans="1:15" x14ac:dyDescent="0.25">
      <c r="A12" s="58" t="s">
        <v>4</v>
      </c>
      <c r="B12" s="55">
        <f>LOOKUP_Ansatte!J10</f>
        <v>27997</v>
      </c>
      <c r="C12" s="55">
        <f>LOOKUP_Ansatte!K10</f>
        <v>28476</v>
      </c>
      <c r="D12" s="55">
        <f>LOOKUP_Ansatte!L10</f>
        <v>28571</v>
      </c>
      <c r="E12" s="55">
        <f>LOOKUP_Ansatte!M10</f>
        <v>28521</v>
      </c>
      <c r="F12" s="55">
        <f>LOOKUP_Ansatte!N10</f>
        <v>28554</v>
      </c>
      <c r="G12" s="55">
        <f>LOOKUP_Ansatte!O10</f>
        <v>29315</v>
      </c>
      <c r="H12" s="4"/>
      <c r="I12" s="54" t="s">
        <v>4</v>
      </c>
      <c r="J12" s="56">
        <f t="shared" si="3"/>
        <v>0.14235810968850743</v>
      </c>
      <c r="K12" s="56">
        <f t="shared" si="2"/>
        <v>0.14128223701836728</v>
      </c>
      <c r="L12" s="56">
        <f t="shared" si="2"/>
        <v>0.13826662214414651</v>
      </c>
      <c r="M12" s="56">
        <f t="shared" si="2"/>
        <v>0.13663278113652261</v>
      </c>
      <c r="N12" s="56">
        <f t="shared" si="2"/>
        <v>0.13350976284880675</v>
      </c>
      <c r="O12" s="57">
        <f t="shared" si="2"/>
        <v>0.134655930327097</v>
      </c>
    </row>
    <row r="13" spans="1:15" x14ac:dyDescent="0.25">
      <c r="A13" s="58" t="s">
        <v>5</v>
      </c>
      <c r="B13" s="55">
        <f>LOOKUP_Ansatte!J11</f>
        <v>17844</v>
      </c>
      <c r="C13" s="55">
        <f>LOOKUP_Ansatte!K11</f>
        <v>19200</v>
      </c>
      <c r="D13" s="55">
        <f>LOOKUP_Ansatte!L11</f>
        <v>19789</v>
      </c>
      <c r="E13" s="55">
        <f>LOOKUP_Ansatte!M11</f>
        <v>20631</v>
      </c>
      <c r="F13" s="55">
        <f>LOOKUP_Ansatte!N11</f>
        <v>21389</v>
      </c>
      <c r="G13" s="55">
        <f>LOOKUP_Ansatte!O11</f>
        <v>22601</v>
      </c>
      <c r="H13" s="4"/>
      <c r="I13" s="54" t="s">
        <v>5</v>
      </c>
      <c r="J13" s="56">
        <f t="shared" si="3"/>
        <v>9.073251095766427E-2</v>
      </c>
      <c r="K13" s="56">
        <f t="shared" si="2"/>
        <v>9.5259831112257762E-2</v>
      </c>
      <c r="L13" s="56">
        <f t="shared" si="2"/>
        <v>9.576697300096304E-2</v>
      </c>
      <c r="M13" s="56">
        <f t="shared" si="2"/>
        <v>9.8834925410315119E-2</v>
      </c>
      <c r="N13" s="56">
        <f t="shared" si="2"/>
        <v>0.10000841624897135</v>
      </c>
      <c r="O13" s="57">
        <f t="shared" si="2"/>
        <v>0.10381574897911375</v>
      </c>
    </row>
    <row r="14" spans="1:15" x14ac:dyDescent="0.25">
      <c r="A14" s="58" t="s">
        <v>6</v>
      </c>
      <c r="B14" s="55">
        <f>LOOKUP_Ansatte!J12</f>
        <v>58483</v>
      </c>
      <c r="C14" s="55">
        <f>LOOKUP_Ansatte!K12</f>
        <v>59833</v>
      </c>
      <c r="D14" s="55">
        <f>LOOKUP_Ansatte!L12</f>
        <v>62398</v>
      </c>
      <c r="E14" s="55">
        <f>LOOKUP_Ansatte!M12</f>
        <v>63866</v>
      </c>
      <c r="F14" s="55">
        <f>LOOKUP_Ansatte!N12</f>
        <v>66002</v>
      </c>
      <c r="G14" s="55">
        <f>LOOKUP_Ansatte!O12</f>
        <v>70001</v>
      </c>
      <c r="H14" s="4"/>
      <c r="I14" s="54" t="s">
        <v>6</v>
      </c>
      <c r="J14" s="56">
        <f t="shared" si="3"/>
        <v>0.29737219448201518</v>
      </c>
      <c r="K14" s="56">
        <f t="shared" si="2"/>
        <v>0.29685841015311032</v>
      </c>
      <c r="L14" s="56">
        <f t="shared" si="2"/>
        <v>0.3019691536365704</v>
      </c>
      <c r="M14" s="56">
        <f t="shared" si="2"/>
        <v>0.30595663546387408</v>
      </c>
      <c r="N14" s="56">
        <f t="shared" si="2"/>
        <v>0.30860514700381536</v>
      </c>
      <c r="O14" s="57">
        <f t="shared" si="2"/>
        <v>0.32154357082814661</v>
      </c>
    </row>
    <row r="15" spans="1:15" x14ac:dyDescent="0.25">
      <c r="A15" s="59" t="s">
        <v>9</v>
      </c>
      <c r="B15" s="60">
        <f>SUM(B7:B14)</f>
        <v>196666</v>
      </c>
      <c r="C15" s="60">
        <f t="shared" ref="C15:G15" si="4">SUM(C7:C14)</f>
        <v>201554</v>
      </c>
      <c r="D15" s="60">
        <f t="shared" si="4"/>
        <v>206637</v>
      </c>
      <c r="E15" s="60">
        <f t="shared" si="4"/>
        <v>208742</v>
      </c>
      <c r="F15" s="60">
        <f t="shared" si="4"/>
        <v>213872</v>
      </c>
      <c r="G15" s="60">
        <f t="shared" si="4"/>
        <v>217703</v>
      </c>
      <c r="H15" s="4"/>
      <c r="I15" s="61" t="s">
        <v>9</v>
      </c>
      <c r="J15" s="62">
        <f>SUM(J7:J14)</f>
        <v>1</v>
      </c>
      <c r="K15" s="62">
        <f t="shared" ref="K15:O15" si="5">SUM(K7:K14)</f>
        <v>1</v>
      </c>
      <c r="L15" s="62">
        <f t="shared" si="5"/>
        <v>1</v>
      </c>
      <c r="M15" s="62">
        <f t="shared" si="5"/>
        <v>1</v>
      </c>
      <c r="N15" s="62">
        <f t="shared" si="5"/>
        <v>1</v>
      </c>
      <c r="O15" s="63">
        <f t="shared" si="5"/>
        <v>1</v>
      </c>
    </row>
    <row r="16" spans="1:15" ht="15.75" thickBot="1" x14ac:dyDescent="0.3">
      <c r="A16" s="64" t="s">
        <v>69</v>
      </c>
      <c r="B16" s="65">
        <f>LOOKUP_Ansatte!J15</f>
        <v>0.67829877100000002</v>
      </c>
      <c r="C16" s="65">
        <f>LOOKUP_Ansatte!K15</f>
        <v>0.67693313700000002</v>
      </c>
      <c r="D16" s="65">
        <f>LOOKUP_Ansatte!L15</f>
        <v>0.67775497299999998</v>
      </c>
      <c r="E16" s="65">
        <f>LOOKUP_Ansatte!M15</f>
        <v>0.68197916400000003</v>
      </c>
      <c r="F16" s="65">
        <f>LOOKUP_Ansatte!N15</f>
        <v>0.68038010299999996</v>
      </c>
      <c r="G16" s="65">
        <f>LOOKUP_Ansatte!O15</f>
        <v>0.69216723599999996</v>
      </c>
      <c r="H16" s="20"/>
      <c r="I16" s="66"/>
      <c r="J16" s="66"/>
      <c r="K16" s="66"/>
      <c r="L16" s="66"/>
      <c r="M16" s="66"/>
      <c r="N16" s="66"/>
      <c r="O16" s="67"/>
    </row>
    <row r="17" spans="1:15" x14ac:dyDescent="0.25">
      <c r="A17" s="5"/>
      <c r="B17" s="7"/>
      <c r="C17" s="7"/>
      <c r="D17" s="7"/>
      <c r="E17" s="7"/>
      <c r="F17" s="7"/>
      <c r="G17" s="7"/>
      <c r="H17" s="4"/>
      <c r="I17" s="30"/>
      <c r="J17" s="4"/>
      <c r="K17" s="4"/>
      <c r="L17" s="4"/>
      <c r="M17" s="4"/>
      <c r="N17" s="4"/>
      <c r="O17" s="4"/>
    </row>
    <row r="18" spans="1:15" ht="15.75" thickBot="1" x14ac:dyDescent="0.3">
      <c r="A18" s="5"/>
      <c r="B18" s="7"/>
      <c r="C18" s="7"/>
      <c r="D18" s="7"/>
      <c r="E18" s="7"/>
      <c r="F18" s="7"/>
      <c r="G18" s="7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13" t="s">
        <v>49</v>
      </c>
      <c r="B19" s="14"/>
      <c r="C19" s="14"/>
      <c r="D19" s="14"/>
      <c r="E19" s="14"/>
      <c r="F19" s="14"/>
      <c r="G19" s="14"/>
      <c r="H19" s="15"/>
      <c r="I19" s="14" t="s">
        <v>50</v>
      </c>
      <c r="J19" s="14"/>
      <c r="K19" s="14"/>
      <c r="L19" s="14"/>
      <c r="M19" s="14"/>
      <c r="N19" s="14"/>
      <c r="O19" s="16"/>
    </row>
    <row r="20" spans="1:15" x14ac:dyDescent="0.25">
      <c r="A20" s="17"/>
      <c r="B20" s="10">
        <f>B6</f>
        <v>2011</v>
      </c>
      <c r="C20" s="10">
        <f t="shared" ref="C20:G20" si="6">C6</f>
        <v>2012</v>
      </c>
      <c r="D20" s="10">
        <f t="shared" si="6"/>
        <v>2013</v>
      </c>
      <c r="E20" s="10">
        <f t="shared" si="6"/>
        <v>2014</v>
      </c>
      <c r="F20" s="10">
        <f t="shared" si="6"/>
        <v>2015</v>
      </c>
      <c r="G20" s="10">
        <f t="shared" si="6"/>
        <v>2016</v>
      </c>
      <c r="H20" s="4"/>
      <c r="I20" s="10"/>
      <c r="J20" s="10">
        <f>B6</f>
        <v>2011</v>
      </c>
      <c r="K20" s="10">
        <f t="shared" ref="K20:O20" si="7">C6</f>
        <v>2012</v>
      </c>
      <c r="L20" s="10">
        <f t="shared" si="7"/>
        <v>2013</v>
      </c>
      <c r="M20" s="10">
        <f t="shared" si="7"/>
        <v>2014</v>
      </c>
      <c r="N20" s="10">
        <f t="shared" si="7"/>
        <v>2015</v>
      </c>
      <c r="O20" s="18">
        <f t="shared" si="7"/>
        <v>2016</v>
      </c>
    </row>
    <row r="21" spans="1:15" x14ac:dyDescent="0.25">
      <c r="A21" s="58" t="s">
        <v>64</v>
      </c>
      <c r="B21" s="55">
        <f>LOOKUP_Ansatte!J20</f>
        <v>13321</v>
      </c>
      <c r="C21" s="55">
        <f>LOOKUP_Ansatte!K20</f>
        <v>14448</v>
      </c>
      <c r="D21" s="55">
        <f>LOOKUP_Ansatte!L20</f>
        <v>15225</v>
      </c>
      <c r="E21" s="55">
        <f>LOOKUP_Ansatte!M20</f>
        <v>14687</v>
      </c>
      <c r="F21" s="55">
        <f>LOOKUP_Ansatte!N20</f>
        <v>16935</v>
      </c>
      <c r="G21" s="55">
        <f>LOOKUP_Ansatte!O20</f>
        <v>16382</v>
      </c>
      <c r="H21" s="4"/>
      <c r="I21" s="54" t="s">
        <v>64</v>
      </c>
      <c r="J21" s="56">
        <f>B21/B$29</f>
        <v>6.7734127912298006E-2</v>
      </c>
      <c r="K21" s="56">
        <f t="shared" ref="K21:O28" si="8">C21/C$29</f>
        <v>7.1683022911973968E-2</v>
      </c>
      <c r="L21" s="56">
        <f t="shared" si="8"/>
        <v>7.3679931474034177E-2</v>
      </c>
      <c r="M21" s="56">
        <f t="shared" si="8"/>
        <v>7.0359582642688101E-2</v>
      </c>
      <c r="N21" s="56">
        <f t="shared" si="8"/>
        <v>7.9182875738759637E-2</v>
      </c>
      <c r="O21" s="57">
        <f t="shared" si="8"/>
        <v>7.5249307542845062E-2</v>
      </c>
    </row>
    <row r="22" spans="1:15" s="52" customFormat="1" x14ac:dyDescent="0.25">
      <c r="A22" s="58" t="s">
        <v>60</v>
      </c>
      <c r="B22" s="55">
        <f>LOOKUP_Ansatte!J21</f>
        <v>16111</v>
      </c>
      <c r="C22" s="55">
        <f>LOOKUP_Ansatte!K21</f>
        <v>17092</v>
      </c>
      <c r="D22" s="55">
        <f>LOOKUP_Ansatte!L21</f>
        <v>17576</v>
      </c>
      <c r="E22" s="55">
        <f>LOOKUP_Ansatte!M21</f>
        <v>17696</v>
      </c>
      <c r="F22" s="55">
        <f>LOOKUP_Ansatte!N21</f>
        <v>18993</v>
      </c>
      <c r="G22" s="55">
        <f>LOOKUP_Ansatte!O21</f>
        <v>18349</v>
      </c>
      <c r="H22" s="4"/>
      <c r="I22" s="54" t="s">
        <v>60</v>
      </c>
      <c r="J22" s="56">
        <f t="shared" ref="J22:J28" si="9">B22/B$29</f>
        <v>8.1920616680056541E-2</v>
      </c>
      <c r="K22" s="56">
        <f t="shared" si="8"/>
        <v>8.4801095488057796E-2</v>
      </c>
      <c r="L22" s="56">
        <f t="shared" si="8"/>
        <v>8.5057371138760246E-2</v>
      </c>
      <c r="M22" s="56">
        <f t="shared" si="8"/>
        <v>8.4774506328386234E-2</v>
      </c>
      <c r="N22" s="56">
        <f t="shared" si="8"/>
        <v>8.8805453729333433E-2</v>
      </c>
      <c r="O22" s="57">
        <f t="shared" si="8"/>
        <v>8.428455280818363E-2</v>
      </c>
    </row>
    <row r="23" spans="1:15" x14ac:dyDescent="0.25">
      <c r="A23" s="58" t="s">
        <v>1</v>
      </c>
      <c r="B23" s="55">
        <f>LOOKUP_Ansatte!J22</f>
        <v>18453</v>
      </c>
      <c r="C23" s="55">
        <f>LOOKUP_Ansatte!K22</f>
        <v>18106</v>
      </c>
      <c r="D23" s="55">
        <f>LOOKUP_Ansatte!L22</f>
        <v>18413</v>
      </c>
      <c r="E23" s="55">
        <f>LOOKUP_Ansatte!M22</f>
        <v>18520</v>
      </c>
      <c r="F23" s="55">
        <f>LOOKUP_Ansatte!N22</f>
        <v>18269</v>
      </c>
      <c r="G23" s="55">
        <f>LOOKUP_Ansatte!O22</f>
        <v>17683</v>
      </c>
      <c r="H23" s="4"/>
      <c r="I23" s="54" t="s">
        <v>1</v>
      </c>
      <c r="J23" s="56">
        <f t="shared" si="9"/>
        <v>9.3829131624175E-2</v>
      </c>
      <c r="K23" s="56">
        <f t="shared" si="8"/>
        <v>8.9832005318673899E-2</v>
      </c>
      <c r="L23" s="56">
        <f t="shared" si="8"/>
        <v>8.9107952593194831E-2</v>
      </c>
      <c r="M23" s="56">
        <f t="shared" si="8"/>
        <v>8.8721962997384329E-2</v>
      </c>
      <c r="N23" s="56">
        <f t="shared" si="8"/>
        <v>8.542025136530261E-2</v>
      </c>
      <c r="O23" s="57">
        <f t="shared" si="8"/>
        <v>8.1225339108785821E-2</v>
      </c>
    </row>
    <row r="24" spans="1:15" x14ac:dyDescent="0.25">
      <c r="A24" s="58" t="s">
        <v>2</v>
      </c>
      <c r="B24" s="55">
        <f>LOOKUP_Ansatte!J23</f>
        <v>14685</v>
      </c>
      <c r="C24" s="55">
        <f>LOOKUP_Ansatte!K23</f>
        <v>14589</v>
      </c>
      <c r="D24" s="55">
        <f>LOOKUP_Ansatte!L23</f>
        <v>14562</v>
      </c>
      <c r="E24" s="55">
        <f>LOOKUP_Ansatte!M23</f>
        <v>14440</v>
      </c>
      <c r="F24" s="55">
        <f>LOOKUP_Ansatte!N23</f>
        <v>14308</v>
      </c>
      <c r="G24" s="55">
        <f>LOOKUP_Ansatte!O23</f>
        <v>14312</v>
      </c>
      <c r="H24" s="4"/>
      <c r="I24" s="54" t="s">
        <v>2</v>
      </c>
      <c r="J24" s="56">
        <f t="shared" si="9"/>
        <v>7.4669744643202182E-2</v>
      </c>
      <c r="K24" s="56">
        <f t="shared" si="8"/>
        <v>7.2382587296704604E-2</v>
      </c>
      <c r="L24" s="56">
        <f t="shared" si="8"/>
        <v>7.0471406379302839E-2</v>
      </c>
      <c r="M24" s="56">
        <f t="shared" si="8"/>
        <v>6.9176303762539401E-2</v>
      </c>
      <c r="N24" s="56">
        <f t="shared" si="8"/>
        <v>6.6899827934465472E-2</v>
      </c>
      <c r="O24" s="57">
        <f t="shared" si="8"/>
        <v>6.5740940639311352E-2</v>
      </c>
    </row>
    <row r="25" spans="1:15" x14ac:dyDescent="0.25">
      <c r="A25" s="58" t="s">
        <v>3</v>
      </c>
      <c r="B25" s="55">
        <f>LOOKUP_Ansatte!J24</f>
        <v>13816</v>
      </c>
      <c r="C25" s="55">
        <f>LOOKUP_Ansatte!K24</f>
        <v>13900</v>
      </c>
      <c r="D25" s="55">
        <f>LOOKUP_Ansatte!L24</f>
        <v>14378</v>
      </c>
      <c r="E25" s="55">
        <f>LOOKUP_Ansatte!M24</f>
        <v>14586</v>
      </c>
      <c r="F25" s="55">
        <f>LOOKUP_Ansatte!N24</f>
        <v>14310</v>
      </c>
      <c r="G25" s="55">
        <f>LOOKUP_Ansatte!O24</f>
        <v>14421</v>
      </c>
      <c r="H25" s="4"/>
      <c r="I25" s="54" t="s">
        <v>3</v>
      </c>
      <c r="J25" s="56">
        <f t="shared" si="9"/>
        <v>7.0251085596900326E-2</v>
      </c>
      <c r="K25" s="56">
        <f t="shared" si="8"/>
        <v>6.8964148565644937E-2</v>
      </c>
      <c r="L25" s="56">
        <f t="shared" si="8"/>
        <v>6.9580955975938483E-2</v>
      </c>
      <c r="M25" s="56">
        <f t="shared" si="8"/>
        <v>6.9875731764570612E-2</v>
      </c>
      <c r="N25" s="56">
        <f t="shared" si="8"/>
        <v>6.690917932221141E-2</v>
      </c>
      <c r="O25" s="57">
        <f t="shared" si="8"/>
        <v>6.6241622761284868E-2</v>
      </c>
    </row>
    <row r="26" spans="1:15" x14ac:dyDescent="0.25">
      <c r="A26" s="58" t="s">
        <v>4</v>
      </c>
      <c r="B26" s="55">
        <f>LOOKUP_Ansatte!J25</f>
        <v>26007</v>
      </c>
      <c r="C26" s="55">
        <f>LOOKUP_Ansatte!K25</f>
        <v>26530</v>
      </c>
      <c r="D26" s="55">
        <f>LOOKUP_Ansatte!L25</f>
        <v>26725</v>
      </c>
      <c r="E26" s="55">
        <f>LOOKUP_Ansatte!M25</f>
        <v>27118</v>
      </c>
      <c r="F26" s="55">
        <f>LOOKUP_Ansatte!N25</f>
        <v>26687</v>
      </c>
      <c r="G26" s="55">
        <f>LOOKUP_Ansatte!O25</f>
        <v>26927</v>
      </c>
      <c r="H26" s="4"/>
      <c r="I26" s="54" t="s">
        <v>4</v>
      </c>
      <c r="J26" s="56">
        <f t="shared" si="9"/>
        <v>0.13223943132010618</v>
      </c>
      <c r="K26" s="56">
        <f t="shared" si="8"/>
        <v>0.13162725621917701</v>
      </c>
      <c r="L26" s="56">
        <f t="shared" si="8"/>
        <v>0.12933308168430629</v>
      </c>
      <c r="M26" s="56">
        <f t="shared" si="8"/>
        <v>0.12991156547316784</v>
      </c>
      <c r="N26" s="56">
        <f t="shared" si="8"/>
        <v>0.12478024238797038</v>
      </c>
      <c r="O26" s="57">
        <f t="shared" si="8"/>
        <v>0.12368685778331029</v>
      </c>
    </row>
    <row r="27" spans="1:15" x14ac:dyDescent="0.25">
      <c r="A27" s="58" t="s">
        <v>5</v>
      </c>
      <c r="B27" s="55">
        <f>LOOKUP_Ansatte!J26</f>
        <v>28714</v>
      </c>
      <c r="C27" s="55">
        <f>LOOKUP_Ansatte!K26</f>
        <v>29929</v>
      </c>
      <c r="D27" s="55">
        <f>LOOKUP_Ansatte!L26</f>
        <v>30404</v>
      </c>
      <c r="E27" s="55">
        <f>LOOKUP_Ansatte!M26</f>
        <v>31321</v>
      </c>
      <c r="F27" s="55">
        <f>LOOKUP_Ansatte!N26</f>
        <v>32048</v>
      </c>
      <c r="G27" s="55">
        <f>LOOKUP_Ansatte!O26</f>
        <v>33144</v>
      </c>
      <c r="H27" s="4"/>
      <c r="I27" s="54" t="s">
        <v>5</v>
      </c>
      <c r="J27" s="56">
        <f t="shared" si="9"/>
        <v>0.14600388475893139</v>
      </c>
      <c r="K27" s="56">
        <f t="shared" si="8"/>
        <v>0.14849122319576888</v>
      </c>
      <c r="L27" s="56">
        <f t="shared" si="8"/>
        <v>0.14713725034722727</v>
      </c>
      <c r="M27" s="56">
        <f t="shared" si="8"/>
        <v>0.1500464688467103</v>
      </c>
      <c r="N27" s="56">
        <f t="shared" si="8"/>
        <v>0.14984663724096656</v>
      </c>
      <c r="O27" s="57">
        <f t="shared" si="8"/>
        <v>0.15224411239165284</v>
      </c>
    </row>
    <row r="28" spans="1:15" x14ac:dyDescent="0.25">
      <c r="A28" s="58" t="s">
        <v>6</v>
      </c>
      <c r="B28" s="55">
        <f>LOOKUP_Ansatte!J27</f>
        <v>65559</v>
      </c>
      <c r="C28" s="55">
        <f>LOOKUP_Ansatte!K27</f>
        <v>66960</v>
      </c>
      <c r="D28" s="55">
        <f>LOOKUP_Ansatte!L27</f>
        <v>69354</v>
      </c>
      <c r="E28" s="55">
        <f>LOOKUP_Ansatte!M27</f>
        <v>70374</v>
      </c>
      <c r="F28" s="55">
        <f>LOOKUP_Ansatte!N27</f>
        <v>72322</v>
      </c>
      <c r="G28" s="55">
        <f>LOOKUP_Ansatte!O27</f>
        <v>76485</v>
      </c>
      <c r="H28" s="4"/>
      <c r="I28" s="54" t="s">
        <v>6</v>
      </c>
      <c r="J28" s="56">
        <f t="shared" si="9"/>
        <v>0.33335197746433037</v>
      </c>
      <c r="K28" s="56">
        <f t="shared" si="8"/>
        <v>0.33221866100399894</v>
      </c>
      <c r="L28" s="56">
        <f t="shared" si="8"/>
        <v>0.33563205040723587</v>
      </c>
      <c r="M28" s="56">
        <f t="shared" si="8"/>
        <v>0.3371338781845532</v>
      </c>
      <c r="N28" s="56">
        <f t="shared" si="8"/>
        <v>0.33815553228099049</v>
      </c>
      <c r="O28" s="57">
        <f t="shared" si="8"/>
        <v>0.35132726696462613</v>
      </c>
    </row>
    <row r="29" spans="1:15" x14ac:dyDescent="0.25">
      <c r="A29" s="59" t="s">
        <v>9</v>
      </c>
      <c r="B29" s="60">
        <f>SUM(B21:B28)</f>
        <v>196666</v>
      </c>
      <c r="C29" s="60">
        <f t="shared" ref="C29:G29" si="10">SUM(C21:C28)</f>
        <v>201554</v>
      </c>
      <c r="D29" s="60">
        <f t="shared" si="10"/>
        <v>206637</v>
      </c>
      <c r="E29" s="60">
        <f t="shared" si="10"/>
        <v>208742</v>
      </c>
      <c r="F29" s="60">
        <f t="shared" si="10"/>
        <v>213872</v>
      </c>
      <c r="G29" s="60">
        <f t="shared" si="10"/>
        <v>217703</v>
      </c>
      <c r="H29" s="4"/>
      <c r="I29" s="61" t="s">
        <v>9</v>
      </c>
      <c r="J29" s="62">
        <f>SUM(J21:J28)</f>
        <v>1</v>
      </c>
      <c r="K29" s="62">
        <f t="shared" ref="K29" si="11">SUM(K21:K28)</f>
        <v>1</v>
      </c>
      <c r="L29" s="62">
        <f t="shared" ref="L29" si="12">SUM(L21:L28)</f>
        <v>1</v>
      </c>
      <c r="M29" s="62">
        <f t="shared" ref="M29" si="13">SUM(M21:M28)</f>
        <v>1</v>
      </c>
      <c r="N29" s="62">
        <f t="shared" ref="N29" si="14">SUM(N21:N28)</f>
        <v>1</v>
      </c>
      <c r="O29" s="63">
        <f t="shared" ref="O29" si="15">SUM(O21:O28)</f>
        <v>1</v>
      </c>
    </row>
    <row r="30" spans="1:15" ht="15.75" thickBot="1" x14ac:dyDescent="0.3">
      <c r="A30" s="64" t="s">
        <v>70</v>
      </c>
      <c r="B30" s="65">
        <f>LOOKUP_Ansatte!J30</f>
        <v>0.73464538400000001</v>
      </c>
      <c r="C30" s="65">
        <f>LOOKUP_Ansatte!K30</f>
        <v>0.732936692</v>
      </c>
      <c r="D30" s="65">
        <f>LOOKUP_Ansatte!L30</f>
        <v>0.733272645</v>
      </c>
      <c r="E30" s="65">
        <f>LOOKUP_Ansatte!M30</f>
        <v>0.73641422199999995</v>
      </c>
      <c r="F30" s="65">
        <f>LOOKUP_Ansatte!N30</f>
        <v>0.73039422499999995</v>
      </c>
      <c r="G30" s="65">
        <f>LOOKUP_Ansatte!O30</f>
        <v>0.74038085600000003</v>
      </c>
      <c r="H30" s="20"/>
      <c r="I30" s="66"/>
      <c r="J30" s="66"/>
      <c r="K30" s="66"/>
      <c r="L30" s="66"/>
      <c r="M30" s="66"/>
      <c r="N30" s="66"/>
      <c r="O30" s="67"/>
    </row>
    <row r="31" spans="1:15" x14ac:dyDescent="0.25">
      <c r="A31" s="5"/>
      <c r="B31" s="7"/>
      <c r="C31" s="7"/>
      <c r="D31" s="7"/>
      <c r="E31" s="7"/>
      <c r="F31" s="7"/>
      <c r="G31" s="7"/>
      <c r="H31" s="4"/>
      <c r="I31" s="4"/>
      <c r="J31" s="4"/>
      <c r="K31" s="4"/>
      <c r="L31" s="4"/>
      <c r="M31" s="4"/>
      <c r="N31" s="4"/>
      <c r="O31" s="4"/>
    </row>
    <row r="32" spans="1:15" ht="15.75" thickBot="1" x14ac:dyDescent="0.3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x14ac:dyDescent="0.25">
      <c r="A33" s="13" t="s">
        <v>51</v>
      </c>
      <c r="B33" s="14"/>
      <c r="C33" s="14"/>
      <c r="D33" s="14"/>
      <c r="E33" s="14"/>
      <c r="F33" s="14"/>
      <c r="G33" s="14"/>
      <c r="H33" s="15"/>
      <c r="I33" s="14" t="s">
        <v>55</v>
      </c>
      <c r="J33" s="14"/>
      <c r="K33" s="14"/>
      <c r="L33" s="14"/>
      <c r="M33" s="14"/>
      <c r="N33" s="14"/>
      <c r="O33" s="16"/>
    </row>
    <row r="34" spans="1:15" x14ac:dyDescent="0.25">
      <c r="A34" s="17"/>
      <c r="B34" s="10">
        <f>B6</f>
        <v>2011</v>
      </c>
      <c r="C34" s="10">
        <f t="shared" ref="C34:G34" si="16">C6</f>
        <v>2012</v>
      </c>
      <c r="D34" s="10">
        <f t="shared" si="16"/>
        <v>2013</v>
      </c>
      <c r="E34" s="10">
        <f t="shared" si="16"/>
        <v>2014</v>
      </c>
      <c r="F34" s="10">
        <f t="shared" si="16"/>
        <v>2015</v>
      </c>
      <c r="G34" s="10">
        <f t="shared" si="16"/>
        <v>2016</v>
      </c>
      <c r="H34" s="4"/>
      <c r="I34" s="10"/>
      <c r="J34" s="10">
        <f>B6</f>
        <v>2011</v>
      </c>
      <c r="K34" s="10">
        <f t="shared" ref="K34:O34" si="17">C6</f>
        <v>2012</v>
      </c>
      <c r="L34" s="10">
        <f t="shared" si="17"/>
        <v>2013</v>
      </c>
      <c r="M34" s="10">
        <f t="shared" si="17"/>
        <v>2014</v>
      </c>
      <c r="N34" s="10">
        <f t="shared" si="17"/>
        <v>2015</v>
      </c>
      <c r="O34" s="18">
        <f t="shared" si="17"/>
        <v>2016</v>
      </c>
    </row>
    <row r="35" spans="1:15" x14ac:dyDescent="0.25">
      <c r="A35" s="58" t="s">
        <v>64</v>
      </c>
      <c r="B35" s="55">
        <f>LOOKUP_Ansatte!J34</f>
        <v>18523</v>
      </c>
      <c r="C35" s="55">
        <f>LOOKUP_Ansatte!K34</f>
        <v>20127</v>
      </c>
      <c r="D35" s="55">
        <f>LOOKUP_Ansatte!L34</f>
        <v>21020</v>
      </c>
      <c r="E35" s="55">
        <f>LOOKUP_Ansatte!M34</f>
        <v>20598</v>
      </c>
      <c r="F35" s="55">
        <f>LOOKUP_Ansatte!N34</f>
        <v>22079</v>
      </c>
      <c r="G35" s="55">
        <f>LOOKUP_Ansatte!O34</f>
        <v>21308</v>
      </c>
      <c r="H35" s="4"/>
      <c r="I35" s="54" t="s">
        <v>64</v>
      </c>
      <c r="J35" s="56">
        <f>B35/B$43</f>
        <v>9.4185065034118762E-2</v>
      </c>
      <c r="K35" s="56">
        <f t="shared" ref="K35:O42" si="18">C35/C$43</f>
        <v>9.985909483314645E-2</v>
      </c>
      <c r="L35" s="56">
        <f t="shared" si="18"/>
        <v>0.10172427977564522</v>
      </c>
      <c r="M35" s="56">
        <f t="shared" si="18"/>
        <v>9.8676835519445061E-2</v>
      </c>
      <c r="N35" s="56">
        <f t="shared" si="18"/>
        <v>0.10323464502132117</v>
      </c>
      <c r="O35" s="57">
        <f t="shared" si="18"/>
        <v>9.7876464724877474E-2</v>
      </c>
    </row>
    <row r="36" spans="1:15" s="52" customFormat="1" x14ac:dyDescent="0.25">
      <c r="A36" s="58" t="s">
        <v>60</v>
      </c>
      <c r="B36" s="55">
        <f>LOOKUP_Ansatte!J35</f>
        <v>16019</v>
      </c>
      <c r="C36" s="55">
        <f>LOOKUP_Ansatte!K35</f>
        <v>16868</v>
      </c>
      <c r="D36" s="55">
        <f>LOOKUP_Ansatte!L35</f>
        <v>17185</v>
      </c>
      <c r="E36" s="55">
        <f>LOOKUP_Ansatte!M35</f>
        <v>17254</v>
      </c>
      <c r="F36" s="55">
        <f>LOOKUP_Ansatte!N35</f>
        <v>17789</v>
      </c>
      <c r="G36" s="55">
        <f>LOOKUP_Ansatte!O35</f>
        <v>16935</v>
      </c>
      <c r="H36" s="4"/>
      <c r="I36" s="54" t="s">
        <v>60</v>
      </c>
      <c r="J36" s="56">
        <f t="shared" ref="J36:J42" si="19">B36/B$43</f>
        <v>8.1452818484130454E-2</v>
      </c>
      <c r="K36" s="56">
        <f t="shared" si="18"/>
        <v>8.3689730791748115E-2</v>
      </c>
      <c r="L36" s="56">
        <f t="shared" si="18"/>
        <v>8.3165164031610991E-2</v>
      </c>
      <c r="M36" s="56">
        <f t="shared" si="18"/>
        <v>8.265705991127803E-2</v>
      </c>
      <c r="N36" s="56">
        <f t="shared" si="18"/>
        <v>8.3175918306276658E-2</v>
      </c>
      <c r="O36" s="57">
        <f t="shared" si="18"/>
        <v>7.7789465464417118E-2</v>
      </c>
    </row>
    <row r="37" spans="1:15" x14ac:dyDescent="0.25">
      <c r="A37" s="58" t="s">
        <v>1</v>
      </c>
      <c r="B37" s="55">
        <f>LOOKUP_Ansatte!J36</f>
        <v>22236</v>
      </c>
      <c r="C37" s="55">
        <f>LOOKUP_Ansatte!K36</f>
        <v>21203</v>
      </c>
      <c r="D37" s="55">
        <f>LOOKUP_Ansatte!L36</f>
        <v>20950</v>
      </c>
      <c r="E37" s="55">
        <f>LOOKUP_Ansatte!M36</f>
        <v>20632</v>
      </c>
      <c r="F37" s="55">
        <f>LOOKUP_Ansatte!N36</f>
        <v>20099</v>
      </c>
      <c r="G37" s="55">
        <f>LOOKUP_Ansatte!O36</f>
        <v>18987</v>
      </c>
      <c r="H37" s="4"/>
      <c r="I37" s="54" t="s">
        <v>1</v>
      </c>
      <c r="J37" s="56">
        <f t="shared" si="19"/>
        <v>0.11306479005013577</v>
      </c>
      <c r="K37" s="56">
        <f t="shared" si="18"/>
        <v>0.10519761453506256</v>
      </c>
      <c r="L37" s="56">
        <f t="shared" si="18"/>
        <v>0.10138552147001748</v>
      </c>
      <c r="M37" s="56">
        <f t="shared" si="18"/>
        <v>9.8839716013068762E-2</v>
      </c>
      <c r="N37" s="56">
        <f t="shared" si="18"/>
        <v>9.3976771152839075E-2</v>
      </c>
      <c r="O37" s="57">
        <f t="shared" si="18"/>
        <v>8.7215150916615761E-2</v>
      </c>
    </row>
    <row r="38" spans="1:15" x14ac:dyDescent="0.25">
      <c r="A38" s="58" t="s">
        <v>2</v>
      </c>
      <c r="B38" s="55">
        <f>LOOKUP_Ansatte!J37</f>
        <v>14750</v>
      </c>
      <c r="C38" s="55">
        <f>LOOKUP_Ansatte!K37</f>
        <v>14799</v>
      </c>
      <c r="D38" s="55">
        <f>LOOKUP_Ansatte!L37</f>
        <v>14567</v>
      </c>
      <c r="E38" s="55">
        <f>LOOKUP_Ansatte!M37</f>
        <v>14613</v>
      </c>
      <c r="F38" s="55">
        <f>LOOKUP_Ansatte!N37</f>
        <v>14361</v>
      </c>
      <c r="G38" s="55">
        <f>LOOKUP_Ansatte!O37</f>
        <v>14378</v>
      </c>
      <c r="H38" s="4"/>
      <c r="I38" s="54" t="s">
        <v>2</v>
      </c>
      <c r="J38" s="56">
        <f t="shared" si="19"/>
        <v>7.500025423814996E-2</v>
      </c>
      <c r="K38" s="56">
        <f t="shared" si="18"/>
        <v>7.3424491699494929E-2</v>
      </c>
      <c r="L38" s="56">
        <f t="shared" si="18"/>
        <v>7.0495603401133394E-2</v>
      </c>
      <c r="M38" s="56">
        <f t="shared" si="18"/>
        <v>7.0005078038918853E-2</v>
      </c>
      <c r="N38" s="56">
        <f t="shared" si="18"/>
        <v>6.714763970973292E-2</v>
      </c>
      <c r="O38" s="57">
        <f t="shared" si="18"/>
        <v>6.6044105960873303E-2</v>
      </c>
    </row>
    <row r="39" spans="1:15" x14ac:dyDescent="0.25">
      <c r="A39" s="58" t="s">
        <v>3</v>
      </c>
      <c r="B39" s="55">
        <f>LOOKUP_Ansatte!J38</f>
        <v>14172</v>
      </c>
      <c r="C39" s="55">
        <f>LOOKUP_Ansatte!K38</f>
        <v>14482</v>
      </c>
      <c r="D39" s="55">
        <f>LOOKUP_Ansatte!L38</f>
        <v>14931</v>
      </c>
      <c r="E39" s="55">
        <f>LOOKUP_Ansatte!M38</f>
        <v>15316</v>
      </c>
      <c r="F39" s="55">
        <f>LOOKUP_Ansatte!N38</f>
        <v>15397</v>
      </c>
      <c r="G39" s="55">
        <f>LOOKUP_Ansatte!O38</f>
        <v>15454</v>
      </c>
      <c r="H39" s="4"/>
      <c r="I39" s="54" t="s">
        <v>3</v>
      </c>
      <c r="J39" s="56">
        <f t="shared" si="19"/>
        <v>7.2061261224614315E-2</v>
      </c>
      <c r="K39" s="56">
        <f t="shared" si="18"/>
        <v>7.1851712196235248E-2</v>
      </c>
      <c r="L39" s="56">
        <f t="shared" si="18"/>
        <v>7.2257146590397656E-2</v>
      </c>
      <c r="M39" s="56">
        <f t="shared" si="18"/>
        <v>7.3372871774726692E-2</v>
      </c>
      <c r="N39" s="56">
        <f t="shared" si="18"/>
        <v>7.199165856213062E-2</v>
      </c>
      <c r="O39" s="57">
        <f t="shared" si="18"/>
        <v>7.0986619385125613E-2</v>
      </c>
    </row>
    <row r="40" spans="1:15" x14ac:dyDescent="0.25">
      <c r="A40" s="58" t="s">
        <v>4</v>
      </c>
      <c r="B40" s="55">
        <f>LOOKUP_Ansatte!J39</f>
        <v>29179</v>
      </c>
      <c r="C40" s="55">
        <f>LOOKUP_Ansatte!K39</f>
        <v>29788</v>
      </c>
      <c r="D40" s="55">
        <f>LOOKUP_Ansatte!L39</f>
        <v>29902</v>
      </c>
      <c r="E40" s="55">
        <f>LOOKUP_Ansatte!M39</f>
        <v>29920</v>
      </c>
      <c r="F40" s="55">
        <f>LOOKUP_Ansatte!N39</f>
        <v>29944</v>
      </c>
      <c r="G40" s="55">
        <f>LOOKUP_Ansatte!O39</f>
        <v>30682</v>
      </c>
      <c r="H40" s="4"/>
      <c r="I40" s="54" t="s">
        <v>4</v>
      </c>
      <c r="J40" s="56">
        <f t="shared" si="19"/>
        <v>0.14836829955355782</v>
      </c>
      <c r="K40" s="56">
        <f t="shared" si="18"/>
        <v>0.14779165881103823</v>
      </c>
      <c r="L40" s="56">
        <f t="shared" si="18"/>
        <v>0.14470786935543972</v>
      </c>
      <c r="M40" s="56">
        <f t="shared" si="18"/>
        <v>0.1433348343888628</v>
      </c>
      <c r="N40" s="56">
        <f t="shared" si="18"/>
        <v>0.14000897733223611</v>
      </c>
      <c r="O40" s="57">
        <f t="shared" si="18"/>
        <v>0.14093512721459972</v>
      </c>
    </row>
    <row r="41" spans="1:15" x14ac:dyDescent="0.25">
      <c r="A41" s="58" t="s">
        <v>5</v>
      </c>
      <c r="B41" s="55">
        <f>LOOKUP_Ansatte!J40</f>
        <v>20686</v>
      </c>
      <c r="C41" s="55">
        <f>LOOKUP_Ansatte!K40</f>
        <v>21791</v>
      </c>
      <c r="D41" s="55">
        <f>LOOKUP_Ansatte!L40</f>
        <v>22536</v>
      </c>
      <c r="E41" s="55">
        <f>LOOKUP_Ansatte!M40</f>
        <v>23329</v>
      </c>
      <c r="F41" s="55">
        <f>LOOKUP_Ansatte!N40</f>
        <v>24399</v>
      </c>
      <c r="G41" s="55">
        <f>LOOKUP_Ansatte!O40</f>
        <v>25657</v>
      </c>
      <c r="H41" s="4"/>
      <c r="I41" s="54" t="s">
        <v>5</v>
      </c>
      <c r="J41" s="56">
        <f t="shared" si="19"/>
        <v>0.10518340740138102</v>
      </c>
      <c r="K41" s="56">
        <f t="shared" si="18"/>
        <v>0.10811494686287546</v>
      </c>
      <c r="L41" s="56">
        <f t="shared" si="18"/>
        <v>0.10906081679466892</v>
      </c>
      <c r="M41" s="56">
        <f t="shared" si="18"/>
        <v>0.11175997163963169</v>
      </c>
      <c r="N41" s="56">
        <f t="shared" si="18"/>
        <v>0.1140822548066133</v>
      </c>
      <c r="O41" s="57">
        <f t="shared" si="18"/>
        <v>0.11785322205022439</v>
      </c>
    </row>
    <row r="42" spans="1:15" x14ac:dyDescent="0.25">
      <c r="A42" s="58" t="s">
        <v>6</v>
      </c>
      <c r="B42" s="55">
        <f>LOOKUP_Ansatte!J41</f>
        <v>61101</v>
      </c>
      <c r="C42" s="55">
        <f>LOOKUP_Ansatte!K41</f>
        <v>62496</v>
      </c>
      <c r="D42" s="55">
        <f>LOOKUP_Ansatte!L41</f>
        <v>65546</v>
      </c>
      <c r="E42" s="55">
        <f>LOOKUP_Ansatte!M41</f>
        <v>67080</v>
      </c>
      <c r="F42" s="55">
        <f>LOOKUP_Ansatte!N41</f>
        <v>69804</v>
      </c>
      <c r="G42" s="55">
        <f>LOOKUP_Ansatte!O41</f>
        <v>74302</v>
      </c>
      <c r="H42" s="4"/>
      <c r="I42" s="54" t="s">
        <v>6</v>
      </c>
      <c r="J42" s="56">
        <f t="shared" si="19"/>
        <v>0.31068410401391189</v>
      </c>
      <c r="K42" s="56">
        <f t="shared" si="18"/>
        <v>0.31007075027039899</v>
      </c>
      <c r="L42" s="56">
        <f t="shared" si="18"/>
        <v>0.31720359858108665</v>
      </c>
      <c r="M42" s="56">
        <f t="shared" si="18"/>
        <v>0.32135363271406808</v>
      </c>
      <c r="N42" s="56">
        <f t="shared" si="18"/>
        <v>0.32638213510885017</v>
      </c>
      <c r="O42" s="57">
        <f t="shared" si="18"/>
        <v>0.34129984428326665</v>
      </c>
    </row>
    <row r="43" spans="1:15" x14ac:dyDescent="0.25">
      <c r="A43" s="59" t="s">
        <v>9</v>
      </c>
      <c r="B43" s="60">
        <f>SUM(B35:B42)</f>
        <v>196666</v>
      </c>
      <c r="C43" s="60">
        <f t="shared" ref="C43:G43" si="20">SUM(C35:C42)</f>
        <v>201554</v>
      </c>
      <c r="D43" s="60">
        <f t="shared" si="20"/>
        <v>206637</v>
      </c>
      <c r="E43" s="60">
        <f t="shared" si="20"/>
        <v>208742</v>
      </c>
      <c r="F43" s="60">
        <f t="shared" si="20"/>
        <v>213872</v>
      </c>
      <c r="G43" s="60">
        <f t="shared" si="20"/>
        <v>217703</v>
      </c>
      <c r="H43" s="4"/>
      <c r="I43" s="61" t="s">
        <v>9</v>
      </c>
      <c r="J43" s="62">
        <f>SUM(J35:J42)</f>
        <v>0.99999999999999989</v>
      </c>
      <c r="K43" s="62">
        <f t="shared" ref="K43" si="21">SUM(K35:K42)</f>
        <v>1</v>
      </c>
      <c r="L43" s="62">
        <f t="shared" ref="L43" si="22">SUM(L35:L42)</f>
        <v>1</v>
      </c>
      <c r="M43" s="62">
        <f t="shared" ref="M43" si="23">SUM(M35:M42)</f>
        <v>1</v>
      </c>
      <c r="N43" s="62">
        <f t="shared" ref="N43" si="24">SUM(N35:N42)</f>
        <v>1</v>
      </c>
      <c r="O43" s="63">
        <f t="shared" ref="O43" si="25">SUM(O35:O42)</f>
        <v>1</v>
      </c>
    </row>
    <row r="44" spans="1:15" ht="15.75" thickBot="1" x14ac:dyDescent="0.3">
      <c r="A44" s="64" t="s">
        <v>71</v>
      </c>
      <c r="B44" s="65">
        <f>LOOKUP_Ansatte!J44</f>
        <v>0.69989523726623304</v>
      </c>
      <c r="C44" s="65">
        <f>LOOKUP_Ansatte!K44</f>
        <v>0.69787533056103823</v>
      </c>
      <c r="D44" s="65">
        <f>LOOKUP_Ansatte!L44</f>
        <v>0.70050698308110426</v>
      </c>
      <c r="E44" s="65">
        <f>LOOKUP_Ansatte!M44</f>
        <v>0.70460206954039994</v>
      </c>
      <c r="F44" s="65">
        <f>LOOKUP_Ansatte!N44</f>
        <v>0.70498077683269411</v>
      </c>
      <c r="G44" s="65">
        <f>LOOKUP_Ansatte!O44</f>
        <v>0.71752436587495538</v>
      </c>
      <c r="H44" s="20"/>
      <c r="I44" s="66"/>
      <c r="J44" s="66"/>
      <c r="K44" s="66"/>
      <c r="L44" s="66"/>
      <c r="M44" s="66"/>
      <c r="N44" s="66"/>
      <c r="O44" s="67"/>
    </row>
    <row r="45" spans="1:15" s="52" customFormat="1" x14ac:dyDescent="0.25">
      <c r="A45" s="68"/>
      <c r="B45" s="69"/>
      <c r="C45" s="69"/>
      <c r="D45" s="69"/>
      <c r="E45" s="69"/>
      <c r="F45" s="69"/>
      <c r="G45" s="69"/>
      <c r="H45" s="4"/>
      <c r="I45" s="68"/>
      <c r="J45" s="68"/>
      <c r="K45" s="68"/>
      <c r="L45" s="68"/>
      <c r="M45" s="68"/>
      <c r="N45" s="68"/>
      <c r="O45" s="68"/>
    </row>
    <row r="46" spans="1:15" ht="15.75" thickBot="1" x14ac:dyDescent="0.3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5" x14ac:dyDescent="0.25">
      <c r="A47" s="13" t="s">
        <v>53</v>
      </c>
      <c r="B47" s="14"/>
      <c r="C47" s="14"/>
      <c r="D47" s="14"/>
      <c r="E47" s="14"/>
      <c r="F47" s="14"/>
      <c r="G47" s="14"/>
      <c r="H47" s="15"/>
      <c r="I47" s="14" t="s">
        <v>54</v>
      </c>
      <c r="J47" s="14"/>
      <c r="K47" s="14"/>
      <c r="L47" s="14"/>
      <c r="M47" s="14"/>
      <c r="N47" s="14"/>
      <c r="O47" s="16"/>
    </row>
    <row r="48" spans="1:15" x14ac:dyDescent="0.25">
      <c r="A48" s="17"/>
      <c r="B48" s="10">
        <f>B6</f>
        <v>2011</v>
      </c>
      <c r="C48" s="10">
        <f t="shared" ref="C48:G48" si="26">C6</f>
        <v>2012</v>
      </c>
      <c r="D48" s="10">
        <f t="shared" si="26"/>
        <v>2013</v>
      </c>
      <c r="E48" s="10">
        <f t="shared" si="26"/>
        <v>2014</v>
      </c>
      <c r="F48" s="10">
        <f t="shared" si="26"/>
        <v>2015</v>
      </c>
      <c r="G48" s="10">
        <f t="shared" si="26"/>
        <v>2016</v>
      </c>
      <c r="H48" s="4"/>
      <c r="I48" s="10"/>
      <c r="J48" s="10">
        <f>B6</f>
        <v>2011</v>
      </c>
      <c r="K48" s="10">
        <f t="shared" ref="K48:O48" si="27">C6</f>
        <v>2012</v>
      </c>
      <c r="L48" s="10">
        <f t="shared" si="27"/>
        <v>2013</v>
      </c>
      <c r="M48" s="10">
        <f t="shared" si="27"/>
        <v>2014</v>
      </c>
      <c r="N48" s="10">
        <f t="shared" si="27"/>
        <v>2015</v>
      </c>
      <c r="O48" s="18">
        <f t="shared" si="27"/>
        <v>2016</v>
      </c>
    </row>
    <row r="49" spans="1:15" x14ac:dyDescent="0.25">
      <c r="A49" s="58" t="s">
        <v>64</v>
      </c>
      <c r="B49" s="55">
        <f>LOOKUP_Ansatte!J49</f>
        <v>11246</v>
      </c>
      <c r="C49" s="55">
        <f>LOOKUP_Ansatte!K49</f>
        <v>12289</v>
      </c>
      <c r="D49" s="55">
        <f>LOOKUP_Ansatte!L49</f>
        <v>12914</v>
      </c>
      <c r="E49" s="55">
        <f>LOOKUP_Ansatte!M49</f>
        <v>12373</v>
      </c>
      <c r="F49" s="55">
        <f>LOOKUP_Ansatte!N49</f>
        <v>14491</v>
      </c>
      <c r="G49" s="55">
        <f>LOOKUP_Ansatte!O49</f>
        <v>13892</v>
      </c>
      <c r="H49" s="4"/>
      <c r="I49" s="54" t="s">
        <v>64</v>
      </c>
      <c r="J49" s="56">
        <f>B49/B$57</f>
        <v>5.7183244688965046E-2</v>
      </c>
      <c r="K49" s="56">
        <f t="shared" ref="K49:O56" si="28">C49/C$57</f>
        <v>6.0971253361382059E-2</v>
      </c>
      <c r="L49" s="56">
        <f t="shared" si="28"/>
        <v>6.2496067983952533E-2</v>
      </c>
      <c r="M49" s="56">
        <f t="shared" si="28"/>
        <v>5.9274127870768703E-2</v>
      </c>
      <c r="N49" s="56">
        <f t="shared" si="28"/>
        <v>6.7755479913219119E-2</v>
      </c>
      <c r="O49" s="57">
        <f t="shared" si="28"/>
        <v>6.3811706774826255E-2</v>
      </c>
    </row>
    <row r="50" spans="1:15" s="52" customFormat="1" x14ac:dyDescent="0.25">
      <c r="A50" s="58" t="s">
        <v>60</v>
      </c>
      <c r="B50" s="55">
        <f>LOOKUP_Ansatte!J50</f>
        <v>13440</v>
      </c>
      <c r="C50" s="55">
        <f>LOOKUP_Ansatte!K50</f>
        <v>14431</v>
      </c>
      <c r="D50" s="55">
        <f>LOOKUP_Ansatte!L50</f>
        <v>14616</v>
      </c>
      <c r="E50" s="55">
        <f>LOOKUP_Ansatte!M50</f>
        <v>14723</v>
      </c>
      <c r="F50" s="55">
        <f>LOOKUP_Ansatte!N50</f>
        <v>15676</v>
      </c>
      <c r="G50" s="55">
        <f>LOOKUP_Ansatte!O50</f>
        <v>14963</v>
      </c>
      <c r="H50" s="4"/>
      <c r="I50" s="54" t="s">
        <v>60</v>
      </c>
      <c r="J50" s="56">
        <f t="shared" ref="J50:J56" si="29">B50/B$57</f>
        <v>6.83392147092024E-2</v>
      </c>
      <c r="K50" s="56">
        <f t="shared" si="28"/>
        <v>7.1598678269843313E-2</v>
      </c>
      <c r="L50" s="56">
        <f t="shared" si="28"/>
        <v>7.0732734215072812E-2</v>
      </c>
      <c r="M50" s="56">
        <f t="shared" si="28"/>
        <v>7.0532044341819089E-2</v>
      </c>
      <c r="N50" s="56">
        <f t="shared" si="28"/>
        <v>7.3296177152689462E-2</v>
      </c>
      <c r="O50" s="57">
        <f t="shared" si="28"/>
        <v>6.8731253129263259E-2</v>
      </c>
    </row>
    <row r="51" spans="1:15" x14ac:dyDescent="0.25">
      <c r="A51" s="58" t="s">
        <v>1</v>
      </c>
      <c r="B51" s="55">
        <f>LOOKUP_Ansatte!J51</f>
        <v>16746</v>
      </c>
      <c r="C51" s="55">
        <f>LOOKUP_Ansatte!K51</f>
        <v>16472</v>
      </c>
      <c r="D51" s="55">
        <f>LOOKUP_Ansatte!L51</f>
        <v>16607</v>
      </c>
      <c r="E51" s="55">
        <f>LOOKUP_Ansatte!M51</f>
        <v>16669</v>
      </c>
      <c r="F51" s="55">
        <f>LOOKUP_Ansatte!N51</f>
        <v>16114</v>
      </c>
      <c r="G51" s="55">
        <f>LOOKUP_Ansatte!O51</f>
        <v>15318</v>
      </c>
      <c r="H51" s="4"/>
      <c r="I51" s="54" t="s">
        <v>1</v>
      </c>
      <c r="J51" s="56">
        <f t="shared" si="29"/>
        <v>8.5149441184546384E-2</v>
      </c>
      <c r="K51" s="56">
        <f t="shared" si="28"/>
        <v>8.1724996775057804E-2</v>
      </c>
      <c r="L51" s="56">
        <f t="shared" si="28"/>
        <v>8.0367988307999058E-2</v>
      </c>
      <c r="M51" s="56">
        <f t="shared" si="28"/>
        <v>7.9854557300399531E-2</v>
      </c>
      <c r="N51" s="56">
        <f t="shared" si="28"/>
        <v>7.5344131069050649E-2</v>
      </c>
      <c r="O51" s="57">
        <f t="shared" si="28"/>
        <v>7.0361915086149474E-2</v>
      </c>
    </row>
    <row r="52" spans="1:15" x14ac:dyDescent="0.25">
      <c r="A52" s="58" t="s">
        <v>2</v>
      </c>
      <c r="B52" s="55">
        <f>LOOKUP_Ansatte!J52</f>
        <v>14095</v>
      </c>
      <c r="C52" s="55">
        <f>LOOKUP_Ansatte!K52</f>
        <v>14062</v>
      </c>
      <c r="D52" s="55">
        <f>LOOKUP_Ansatte!L52</f>
        <v>13980</v>
      </c>
      <c r="E52" s="55">
        <f>LOOKUP_Ansatte!M52</f>
        <v>13874</v>
      </c>
      <c r="F52" s="55">
        <f>LOOKUP_Ansatte!N52</f>
        <v>13695</v>
      </c>
      <c r="G52" s="55">
        <f>LOOKUP_Ansatte!O52</f>
        <v>13556</v>
      </c>
      <c r="H52" s="4"/>
      <c r="I52" s="54" t="s">
        <v>2</v>
      </c>
      <c r="J52" s="56">
        <f t="shared" si="29"/>
        <v>7.166973447367618E-2</v>
      </c>
      <c r="K52" s="56">
        <f t="shared" si="28"/>
        <v>6.9767903390654612E-2</v>
      </c>
      <c r="L52" s="56">
        <f t="shared" si="28"/>
        <v>6.7654873038226454E-2</v>
      </c>
      <c r="M52" s="56">
        <f t="shared" si="28"/>
        <v>6.6464822603980039E-2</v>
      </c>
      <c r="N52" s="56">
        <f t="shared" si="28"/>
        <v>6.4033627590334402E-2</v>
      </c>
      <c r="O52" s="57">
        <f t="shared" si="28"/>
        <v>6.226831968323817E-2</v>
      </c>
    </row>
    <row r="53" spans="1:15" x14ac:dyDescent="0.25">
      <c r="A53" s="58" t="s">
        <v>3</v>
      </c>
      <c r="B53" s="55">
        <f>LOOKUP_Ansatte!J53</f>
        <v>14025</v>
      </c>
      <c r="C53" s="55">
        <f>LOOKUP_Ansatte!K53</f>
        <v>14113</v>
      </c>
      <c r="D53" s="55">
        <f>LOOKUP_Ansatte!L53</f>
        <v>14581</v>
      </c>
      <c r="E53" s="55">
        <f>LOOKUP_Ansatte!M53</f>
        <v>14775</v>
      </c>
      <c r="F53" s="55">
        <f>LOOKUP_Ansatte!N53</f>
        <v>14450</v>
      </c>
      <c r="G53" s="55">
        <f>LOOKUP_Ansatte!O53</f>
        <v>14508</v>
      </c>
      <c r="H53" s="4"/>
      <c r="I53" s="54" t="s">
        <v>3</v>
      </c>
      <c r="J53" s="56">
        <f t="shared" si="29"/>
        <v>7.1313801063732418E-2</v>
      </c>
      <c r="K53" s="56">
        <f t="shared" si="28"/>
        <v>7.0020937317046547E-2</v>
      </c>
      <c r="L53" s="56">
        <f t="shared" si="28"/>
        <v>7.0563355062258942E-2</v>
      </c>
      <c r="M53" s="56">
        <f t="shared" si="28"/>
        <v>7.0781155685008285E-2</v>
      </c>
      <c r="N53" s="56">
        <f t="shared" si="28"/>
        <v>6.7563776464427322E-2</v>
      </c>
      <c r="O53" s="57">
        <f t="shared" si="28"/>
        <v>6.6641249776071068E-2</v>
      </c>
    </row>
    <row r="54" spans="1:15" x14ac:dyDescent="0.25">
      <c r="A54" s="58" t="s">
        <v>4</v>
      </c>
      <c r="B54" s="55">
        <f>LOOKUP_Ansatte!J54</f>
        <v>26954</v>
      </c>
      <c r="C54" s="55">
        <f>LOOKUP_Ansatte!K54</f>
        <v>27561</v>
      </c>
      <c r="D54" s="55">
        <f>LOOKUP_Ansatte!L54</f>
        <v>27808</v>
      </c>
      <c r="E54" s="55">
        <f>LOOKUP_Ansatte!M54</f>
        <v>28250</v>
      </c>
      <c r="F54" s="55">
        <f>LOOKUP_Ansatte!N54</f>
        <v>27797</v>
      </c>
      <c r="G54" s="55">
        <f>LOOKUP_Ansatte!O54</f>
        <v>28055</v>
      </c>
      <c r="H54" s="4"/>
      <c r="I54" s="54" t="s">
        <v>4</v>
      </c>
      <c r="J54" s="56">
        <f t="shared" si="29"/>
        <v>0.13705470188034535</v>
      </c>
      <c r="K54" s="56">
        <f t="shared" si="28"/>
        <v>0.13674251069192375</v>
      </c>
      <c r="L54" s="56">
        <f t="shared" si="28"/>
        <v>0.13457415661280409</v>
      </c>
      <c r="M54" s="56">
        <f t="shared" si="28"/>
        <v>0.13533452779028657</v>
      </c>
      <c r="N54" s="56">
        <f t="shared" si="28"/>
        <v>0.12997026258696789</v>
      </c>
      <c r="O54" s="57">
        <f t="shared" si="28"/>
        <v>0.1288682287336417</v>
      </c>
    </row>
    <row r="55" spans="1:15" x14ac:dyDescent="0.25">
      <c r="A55" s="58" t="s">
        <v>5</v>
      </c>
      <c r="B55" s="55">
        <f>LOOKUP_Ansatte!J55</f>
        <v>31461</v>
      </c>
      <c r="C55" s="55">
        <f>LOOKUP_Ansatte!K55</f>
        <v>32484</v>
      </c>
      <c r="D55" s="55">
        <f>LOOKUP_Ansatte!L55</f>
        <v>33070</v>
      </c>
      <c r="E55" s="55">
        <f>LOOKUP_Ansatte!M55</f>
        <v>33945</v>
      </c>
      <c r="F55" s="55">
        <f>LOOKUP_Ansatte!N55</f>
        <v>34975</v>
      </c>
      <c r="G55" s="55">
        <f>LOOKUP_Ansatte!O55</f>
        <v>36061</v>
      </c>
      <c r="H55" s="4"/>
      <c r="I55" s="54" t="s">
        <v>5</v>
      </c>
      <c r="J55" s="56">
        <f t="shared" si="29"/>
        <v>0.15997172871772447</v>
      </c>
      <c r="K55" s="56">
        <f t="shared" si="28"/>
        <v>0.16116772676305111</v>
      </c>
      <c r="L55" s="56">
        <f t="shared" si="28"/>
        <v>0.16003910238727817</v>
      </c>
      <c r="M55" s="56">
        <f t="shared" si="28"/>
        <v>0.16261701047225763</v>
      </c>
      <c r="N55" s="56">
        <f t="shared" si="28"/>
        <v>0.16353239320715193</v>
      </c>
      <c r="O55" s="57">
        <f t="shared" si="28"/>
        <v>0.16564310092189818</v>
      </c>
    </row>
    <row r="56" spans="1:15" x14ac:dyDescent="0.25">
      <c r="A56" s="58" t="s">
        <v>6</v>
      </c>
      <c r="B56" s="55">
        <f>LOOKUP_Ansatte!J56</f>
        <v>68699</v>
      </c>
      <c r="C56" s="55">
        <f>LOOKUP_Ansatte!K56</f>
        <v>70142</v>
      </c>
      <c r="D56" s="55">
        <f>LOOKUP_Ansatte!L56</f>
        <v>73061</v>
      </c>
      <c r="E56" s="55">
        <f>LOOKUP_Ansatte!M56</f>
        <v>74133</v>
      </c>
      <c r="F56" s="55">
        <f>LOOKUP_Ansatte!N56</f>
        <v>76674</v>
      </c>
      <c r="G56" s="55">
        <f>LOOKUP_Ansatte!O56</f>
        <v>81350</v>
      </c>
      <c r="H56" s="4"/>
      <c r="I56" s="54" t="s">
        <v>6</v>
      </c>
      <c r="J56" s="56">
        <f t="shared" si="29"/>
        <v>0.34931813328180772</v>
      </c>
      <c r="K56" s="56">
        <f t="shared" si="28"/>
        <v>0.34800599343104083</v>
      </c>
      <c r="L56" s="56">
        <f t="shared" si="28"/>
        <v>0.35357172239240792</v>
      </c>
      <c r="M56" s="56">
        <f t="shared" si="28"/>
        <v>0.35514175393548014</v>
      </c>
      <c r="N56" s="56">
        <f t="shared" si="28"/>
        <v>0.35850415201615921</v>
      </c>
      <c r="O56" s="57">
        <f t="shared" si="28"/>
        <v>0.37367422589491189</v>
      </c>
    </row>
    <row r="57" spans="1:15" x14ac:dyDescent="0.25">
      <c r="A57" s="59" t="s">
        <v>9</v>
      </c>
      <c r="B57" s="60">
        <f>SUM(B49:B56)</f>
        <v>196666</v>
      </c>
      <c r="C57" s="60">
        <f t="shared" ref="C57:G57" si="30">SUM(C49:C56)</f>
        <v>201554</v>
      </c>
      <c r="D57" s="60">
        <f t="shared" si="30"/>
        <v>206637</v>
      </c>
      <c r="E57" s="60">
        <f t="shared" si="30"/>
        <v>208742</v>
      </c>
      <c r="F57" s="60">
        <f t="shared" si="30"/>
        <v>213872</v>
      </c>
      <c r="G57" s="60">
        <f t="shared" si="30"/>
        <v>217703</v>
      </c>
      <c r="H57" s="4"/>
      <c r="I57" s="61"/>
      <c r="J57" s="62">
        <f>SUM(J49:J56)</f>
        <v>1</v>
      </c>
      <c r="K57" s="62">
        <f t="shared" ref="K57" si="31">SUM(K49:K56)</f>
        <v>1</v>
      </c>
      <c r="L57" s="62">
        <f t="shared" ref="L57" si="32">SUM(L49:L56)</f>
        <v>1</v>
      </c>
      <c r="M57" s="62">
        <f t="shared" ref="M57" si="33">SUM(M49:M56)</f>
        <v>1</v>
      </c>
      <c r="N57" s="62">
        <f t="shared" ref="N57" si="34">SUM(N49:N56)</f>
        <v>1</v>
      </c>
      <c r="O57" s="63">
        <f t="shared" ref="O57" si="35">SUM(O49:O56)</f>
        <v>1</v>
      </c>
    </row>
    <row r="58" spans="1:15" ht="15.75" thickBot="1" x14ac:dyDescent="0.3">
      <c r="A58" s="64" t="s">
        <v>72</v>
      </c>
      <c r="B58" s="65">
        <f>LOOKUP_Ansatte!J59</f>
        <v>0.75721147855412352</v>
      </c>
      <c r="C58" s="65">
        <f>LOOKUP_Ansatte!K59</f>
        <v>0.75484205963392714</v>
      </c>
      <c r="D58" s="65">
        <f>LOOKUP_Ansatte!L59</f>
        <v>0.75703411391558195</v>
      </c>
      <c r="E58" s="65">
        <f>LOOKUP_Ansatte!M59</f>
        <v>0.76001450071872356</v>
      </c>
      <c r="F58" s="65">
        <f>LOOKUP_Ansatte!N59</f>
        <v>0.75600389929573542</v>
      </c>
      <c r="G58" s="65">
        <f>LOOKUP_Ansatte!O59</f>
        <v>0.76672754900130313</v>
      </c>
      <c r="H58" s="20"/>
      <c r="I58" s="66"/>
      <c r="J58" s="66"/>
      <c r="K58" s="66"/>
      <c r="L58" s="66"/>
      <c r="M58" s="66"/>
      <c r="N58" s="66"/>
      <c r="O58" s="67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3" name="Drop Down 1">
              <controlPr defaultSize="0" autoLine="0" autoPict="0">
                <anchor moveWithCells="1">
                  <from>
                    <xdr:col>0</xdr:col>
                    <xdr:colOff>9525</xdr:colOff>
                    <xdr:row>1</xdr:row>
                    <xdr:rowOff>9525</xdr:rowOff>
                  </from>
                  <to>
                    <xdr:col>0</xdr:col>
                    <xdr:colOff>1838325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4" name="Drop Down 2">
              <controlPr defaultSize="0" autoLine="0" autoPict="0">
                <anchor moveWithCells="1">
                  <from>
                    <xdr:col>1</xdr:col>
                    <xdr:colOff>9525</xdr:colOff>
                    <xdr:row>1</xdr:row>
                    <xdr:rowOff>9525</xdr:rowOff>
                  </from>
                  <to>
                    <xdr:col>2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/>
  </sheetViews>
  <sheetFormatPr baseColWidth="10" defaultRowHeight="15" x14ac:dyDescent="0.25"/>
  <cols>
    <col min="1" max="1" width="39.5703125" style="110" bestFit="1" customWidth="1"/>
    <col min="2" max="2" width="17" bestFit="1" customWidth="1"/>
    <col min="3" max="3" width="23.28515625" bestFit="1" customWidth="1"/>
    <col min="7" max="7" width="11.42578125" style="36"/>
  </cols>
  <sheetData>
    <row r="1" spans="1:9" x14ac:dyDescent="0.25">
      <c r="A1" s="1" t="s">
        <v>61</v>
      </c>
      <c r="B1" s="1" t="s">
        <v>8</v>
      </c>
      <c r="C1" s="1" t="s">
        <v>91</v>
      </c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</row>
    <row r="2" spans="1:9" x14ac:dyDescent="0.25">
      <c r="A2" s="111" t="str">
        <f>B2&amp;C2</f>
        <v>0000 LANDET00 I alt</v>
      </c>
      <c r="B2" s="111" t="s">
        <v>98</v>
      </c>
      <c r="C2" s="111" t="s">
        <v>99</v>
      </c>
      <c r="D2" s="112">
        <v>529783</v>
      </c>
      <c r="E2" s="112">
        <v>216773</v>
      </c>
      <c r="F2" s="112">
        <v>370527.4999</v>
      </c>
      <c r="G2" s="112">
        <v>465200</v>
      </c>
      <c r="H2" s="107">
        <v>0.40917319000000002</v>
      </c>
      <c r="I2" s="107">
        <v>0.79649075599999997</v>
      </c>
    </row>
    <row r="3" spans="1:9" x14ac:dyDescent="0.25">
      <c r="A3" s="111" t="str">
        <f t="shared" ref="A3:A65" si="0">B3&amp;C3</f>
        <v>0000 LANDET01 Administrasjon</v>
      </c>
      <c r="B3" s="111" t="s">
        <v>98</v>
      </c>
      <c r="C3" s="111" t="s">
        <v>84</v>
      </c>
      <c r="D3" s="112">
        <v>31501</v>
      </c>
      <c r="E3" s="112">
        <v>22137</v>
      </c>
      <c r="F3" s="112">
        <v>27065.335869999999</v>
      </c>
      <c r="G3" s="112">
        <v>30570</v>
      </c>
      <c r="H3" s="107">
        <v>0.70273959600000002</v>
      </c>
      <c r="I3" s="107">
        <v>0.88535609699999995</v>
      </c>
    </row>
    <row r="4" spans="1:9" x14ac:dyDescent="0.25">
      <c r="A4" s="111" t="str">
        <f t="shared" si="0"/>
        <v>0000 LANDET02 Undervisning</v>
      </c>
      <c r="B4" s="111" t="s">
        <v>98</v>
      </c>
      <c r="C4" s="111" t="s">
        <v>85</v>
      </c>
      <c r="D4" s="112">
        <v>161174</v>
      </c>
      <c r="E4" s="112">
        <v>81070</v>
      </c>
      <c r="F4" s="112">
        <v>122232.7978</v>
      </c>
      <c r="G4" s="112">
        <v>146362</v>
      </c>
      <c r="H4" s="107">
        <v>0.50299676100000001</v>
      </c>
      <c r="I4" s="107">
        <v>0.83514025400000003</v>
      </c>
    </row>
    <row r="5" spans="1:9" x14ac:dyDescent="0.25">
      <c r="A5" s="111" t="str">
        <f t="shared" si="0"/>
        <v>0000 LANDET03 Barnehager</v>
      </c>
      <c r="B5" s="111" t="s">
        <v>98</v>
      </c>
      <c r="C5" s="111" t="s">
        <v>86</v>
      </c>
      <c r="D5" s="112">
        <v>49415</v>
      </c>
      <c r="E5" s="112">
        <v>25937</v>
      </c>
      <c r="F5" s="112">
        <v>39351.38766</v>
      </c>
      <c r="G5" s="112">
        <v>46948</v>
      </c>
      <c r="H5" s="107">
        <v>0.52488110899999996</v>
      </c>
      <c r="I5" s="107">
        <v>0.83819092699999997</v>
      </c>
    </row>
    <row r="6" spans="1:9" x14ac:dyDescent="0.25">
      <c r="A6" s="111" t="str">
        <f t="shared" si="0"/>
        <v>0000 LANDET04 Helse/omsorg</v>
      </c>
      <c r="B6" s="111" t="s">
        <v>98</v>
      </c>
      <c r="C6" s="111" t="s">
        <v>87</v>
      </c>
      <c r="D6" s="112">
        <v>245152</v>
      </c>
      <c r="E6" s="112">
        <v>66781</v>
      </c>
      <c r="F6" s="112">
        <v>153718.93470000001</v>
      </c>
      <c r="G6" s="112">
        <v>221166</v>
      </c>
      <c r="H6" s="107">
        <v>0.27240650700000002</v>
      </c>
      <c r="I6" s="107">
        <v>0.69203872499999997</v>
      </c>
    </row>
    <row r="7" spans="1:9" x14ac:dyDescent="0.25">
      <c r="A7" s="111" t="str">
        <f t="shared" si="0"/>
        <v>0000 LANDET05 Samferdsel og teknikk</v>
      </c>
      <c r="B7" s="111" t="s">
        <v>98</v>
      </c>
      <c r="C7" s="111" t="s">
        <v>88</v>
      </c>
      <c r="D7" s="112">
        <v>27107</v>
      </c>
      <c r="E7" s="112">
        <v>13747</v>
      </c>
      <c r="F7" s="112">
        <v>17663.274089999999</v>
      </c>
      <c r="G7" s="112">
        <v>22959</v>
      </c>
      <c r="H7" s="107">
        <v>0.50713837799999995</v>
      </c>
      <c r="I7" s="107">
        <v>0.76933987100000001</v>
      </c>
    </row>
    <row r="8" spans="1:9" x14ac:dyDescent="0.25">
      <c r="A8" s="111" t="str">
        <f t="shared" si="0"/>
        <v>0000 LANDET06 Annet</v>
      </c>
      <c r="B8" s="111" t="s">
        <v>98</v>
      </c>
      <c r="C8" s="111" t="s">
        <v>89</v>
      </c>
      <c r="D8" s="112">
        <v>175</v>
      </c>
      <c r="E8" s="112">
        <v>85</v>
      </c>
      <c r="F8" s="112">
        <v>129.27997669999999</v>
      </c>
      <c r="G8" s="112">
        <v>173</v>
      </c>
      <c r="H8" s="107">
        <v>0.485714286</v>
      </c>
      <c r="I8" s="107">
        <v>0.74728310200000003</v>
      </c>
    </row>
    <row r="9" spans="1:9" x14ac:dyDescent="0.25">
      <c r="A9" s="111" t="str">
        <f t="shared" si="0"/>
        <v>0000 LANDET07 Ikke oppgitt</v>
      </c>
      <c r="B9" s="111" t="s">
        <v>98</v>
      </c>
      <c r="C9" s="111" t="s">
        <v>90</v>
      </c>
      <c r="D9" s="112">
        <v>15259</v>
      </c>
      <c r="E9" s="112">
        <v>7016</v>
      </c>
      <c r="F9" s="112">
        <v>10366.489809999999</v>
      </c>
      <c r="G9" s="112">
        <v>14293</v>
      </c>
      <c r="H9" s="107">
        <v>0.45979421999999998</v>
      </c>
      <c r="I9" s="107">
        <v>0.72528439200000006</v>
      </c>
    </row>
    <row r="10" spans="1:9" x14ac:dyDescent="0.25">
      <c r="A10" s="111" t="str">
        <f t="shared" si="0"/>
        <v>0001 UTVALGET00 I alt</v>
      </c>
      <c r="B10" s="111" t="s">
        <v>100</v>
      </c>
      <c r="C10" s="111" t="s">
        <v>99</v>
      </c>
      <c r="D10" s="112">
        <v>13171</v>
      </c>
      <c r="E10" s="112">
        <v>5525</v>
      </c>
      <c r="F10" s="112">
        <v>9198.9113579999994</v>
      </c>
      <c r="G10" s="112">
        <v>11561</v>
      </c>
      <c r="H10" s="107">
        <v>0.41948219599999997</v>
      </c>
      <c r="I10" s="107">
        <v>0.79568474700000003</v>
      </c>
    </row>
    <row r="11" spans="1:9" x14ac:dyDescent="0.25">
      <c r="A11" s="111" t="str">
        <f t="shared" si="0"/>
        <v>0001 UTVALGET01 Administrasjon</v>
      </c>
      <c r="B11" s="111" t="s">
        <v>100</v>
      </c>
      <c r="C11" s="111" t="s">
        <v>84</v>
      </c>
      <c r="D11" s="112">
        <v>727</v>
      </c>
      <c r="E11" s="112">
        <v>556</v>
      </c>
      <c r="F11" s="112">
        <v>645.73109999999997</v>
      </c>
      <c r="G11" s="112">
        <v>713</v>
      </c>
      <c r="H11" s="107">
        <v>0.76478679500000002</v>
      </c>
      <c r="I11" s="107">
        <v>0.90565371699999997</v>
      </c>
    </row>
    <row r="12" spans="1:9" x14ac:dyDescent="0.25">
      <c r="A12" s="111" t="str">
        <f t="shared" si="0"/>
        <v>0001 UTVALGET02 Undervisning</v>
      </c>
      <c r="B12" s="111" t="s">
        <v>100</v>
      </c>
      <c r="C12" s="111" t="s">
        <v>85</v>
      </c>
      <c r="D12" s="112">
        <v>3487</v>
      </c>
      <c r="E12" s="112">
        <v>1783</v>
      </c>
      <c r="F12" s="112">
        <v>2589.7977040000001</v>
      </c>
      <c r="G12" s="112">
        <v>3131</v>
      </c>
      <c r="H12" s="107">
        <v>0.51132778899999998</v>
      </c>
      <c r="I12" s="107">
        <v>0.82714714300000003</v>
      </c>
    </row>
    <row r="13" spans="1:9" x14ac:dyDescent="0.25">
      <c r="A13" s="111" t="str">
        <f t="shared" si="0"/>
        <v>0001 UTVALGET03 Barnehager</v>
      </c>
      <c r="B13" s="111" t="s">
        <v>100</v>
      </c>
      <c r="C13" s="111" t="s">
        <v>86</v>
      </c>
      <c r="D13" s="112">
        <v>985</v>
      </c>
      <c r="E13" s="112">
        <v>620</v>
      </c>
      <c r="F13" s="112">
        <v>820.88310000000001</v>
      </c>
      <c r="G13" s="112">
        <v>957</v>
      </c>
      <c r="H13" s="107">
        <v>0.62944162400000003</v>
      </c>
      <c r="I13" s="107">
        <v>0.85776708499999998</v>
      </c>
    </row>
    <row r="14" spans="1:9" x14ac:dyDescent="0.25">
      <c r="A14" s="111" t="str">
        <f t="shared" si="0"/>
        <v>0001 UTVALGET04 Helse/omsorg</v>
      </c>
      <c r="B14" s="111" t="s">
        <v>100</v>
      </c>
      <c r="C14" s="111" t="s">
        <v>87</v>
      </c>
      <c r="D14" s="112">
        <v>6843</v>
      </c>
      <c r="E14" s="112">
        <v>1966</v>
      </c>
      <c r="F14" s="112">
        <v>4356.9233539999996</v>
      </c>
      <c r="G14" s="112">
        <v>6185</v>
      </c>
      <c r="H14" s="107">
        <v>0.287300891</v>
      </c>
      <c r="I14" s="107">
        <v>0.70443384899999995</v>
      </c>
    </row>
    <row r="15" spans="1:9" x14ac:dyDescent="0.25">
      <c r="A15" s="111" t="str">
        <f t="shared" si="0"/>
        <v>0001 UTVALGET05 Samferdsel og teknikk</v>
      </c>
      <c r="B15" s="111" t="s">
        <v>100</v>
      </c>
      <c r="C15" s="111" t="s">
        <v>88</v>
      </c>
      <c r="D15" s="112">
        <v>667</v>
      </c>
      <c r="E15" s="112">
        <v>408</v>
      </c>
      <c r="F15" s="112">
        <v>492.43970000000002</v>
      </c>
      <c r="G15" s="112">
        <v>581</v>
      </c>
      <c r="H15" s="107">
        <v>0.61169415299999996</v>
      </c>
      <c r="I15" s="107">
        <v>0.84757263299999996</v>
      </c>
    </row>
    <row r="16" spans="1:9" x14ac:dyDescent="0.25">
      <c r="A16" s="111" t="str">
        <f t="shared" si="0"/>
        <v>0001 UTVALGET07 Ikke oppgitt</v>
      </c>
      <c r="B16" s="111" t="s">
        <v>100</v>
      </c>
      <c r="C16" s="111" t="s">
        <v>90</v>
      </c>
      <c r="D16" s="112">
        <v>462</v>
      </c>
      <c r="E16" s="112">
        <v>192</v>
      </c>
      <c r="F16" s="112">
        <v>293.13639999999998</v>
      </c>
      <c r="G16" s="112">
        <v>417</v>
      </c>
      <c r="H16" s="107">
        <v>0.41558441600000001</v>
      </c>
      <c r="I16" s="107">
        <v>0.70296498799999996</v>
      </c>
    </row>
    <row r="17" spans="1:9" x14ac:dyDescent="0.25">
      <c r="A17" s="111" t="str">
        <f t="shared" si="0"/>
        <v>1804 BODØ00 I alt</v>
      </c>
      <c r="B17" s="111" t="s">
        <v>111</v>
      </c>
      <c r="C17" s="111" t="s">
        <v>99</v>
      </c>
      <c r="D17" s="112">
        <v>4532</v>
      </c>
      <c r="E17" s="112">
        <v>2112</v>
      </c>
      <c r="F17" s="112">
        <v>3330.9129579999999</v>
      </c>
      <c r="G17" s="112">
        <v>4128</v>
      </c>
      <c r="H17" s="107">
        <v>0.46601941699999999</v>
      </c>
      <c r="I17" s="107">
        <v>0.80690720900000001</v>
      </c>
    </row>
    <row r="18" spans="1:9" x14ac:dyDescent="0.25">
      <c r="A18" s="111" t="str">
        <f t="shared" si="0"/>
        <v>1804 BODØ01 Administrasjon</v>
      </c>
      <c r="B18" s="111" t="s">
        <v>111</v>
      </c>
      <c r="C18" s="111" t="s">
        <v>84</v>
      </c>
      <c r="D18" s="112">
        <v>265</v>
      </c>
      <c r="E18" s="112">
        <v>227</v>
      </c>
      <c r="F18" s="112">
        <v>247.96100000000001</v>
      </c>
      <c r="G18" s="112">
        <v>264</v>
      </c>
      <c r="H18" s="107">
        <v>0.85660377399999998</v>
      </c>
      <c r="I18" s="107">
        <v>0.93924621200000002</v>
      </c>
    </row>
    <row r="19" spans="1:9" x14ac:dyDescent="0.25">
      <c r="A19" s="111" t="str">
        <f t="shared" si="0"/>
        <v>1804 BODØ02 Undervisning</v>
      </c>
      <c r="B19" s="111" t="s">
        <v>111</v>
      </c>
      <c r="C19" s="111" t="s">
        <v>85</v>
      </c>
      <c r="D19" s="112">
        <v>1205</v>
      </c>
      <c r="E19" s="112">
        <v>695</v>
      </c>
      <c r="F19" s="112">
        <v>971.68600360000005</v>
      </c>
      <c r="G19" s="112">
        <v>1162</v>
      </c>
      <c r="H19" s="107">
        <v>0.57676348499999996</v>
      </c>
      <c r="I19" s="107">
        <v>0.83621859200000004</v>
      </c>
    </row>
    <row r="20" spans="1:9" x14ac:dyDescent="0.25">
      <c r="A20" s="111" t="str">
        <f t="shared" si="0"/>
        <v>1804 BODØ03 Barnehager</v>
      </c>
      <c r="B20" s="111" t="s">
        <v>111</v>
      </c>
      <c r="C20" s="111" t="s">
        <v>86</v>
      </c>
      <c r="D20" s="112">
        <v>372</v>
      </c>
      <c r="E20" s="112">
        <v>227</v>
      </c>
      <c r="F20" s="112">
        <v>305.30329999999998</v>
      </c>
      <c r="G20" s="112">
        <v>351</v>
      </c>
      <c r="H20" s="107">
        <v>0.61021505399999998</v>
      </c>
      <c r="I20" s="107">
        <v>0.86980997199999999</v>
      </c>
    </row>
    <row r="21" spans="1:9" x14ac:dyDescent="0.25">
      <c r="A21" s="111" t="str">
        <f t="shared" si="0"/>
        <v>1804 BODØ04 Helse/omsorg</v>
      </c>
      <c r="B21" s="111" t="s">
        <v>111</v>
      </c>
      <c r="C21" s="111" t="s">
        <v>87</v>
      </c>
      <c r="D21" s="112">
        <v>2336</v>
      </c>
      <c r="E21" s="112">
        <v>728</v>
      </c>
      <c r="F21" s="112">
        <v>1515.7714550000001</v>
      </c>
      <c r="G21" s="112">
        <v>2180</v>
      </c>
      <c r="H21" s="107">
        <v>0.31164383600000001</v>
      </c>
      <c r="I21" s="107">
        <v>0.69530800699999995</v>
      </c>
    </row>
    <row r="22" spans="1:9" x14ac:dyDescent="0.25">
      <c r="A22" s="111" t="str">
        <f t="shared" si="0"/>
        <v>1804 BODØ05 Samferdsel og teknikk</v>
      </c>
      <c r="B22" s="111" t="s">
        <v>111</v>
      </c>
      <c r="C22" s="111" t="s">
        <v>88</v>
      </c>
      <c r="D22" s="112">
        <v>164</v>
      </c>
      <c r="E22" s="112">
        <v>144</v>
      </c>
      <c r="F22" s="112">
        <v>154.31819999999999</v>
      </c>
      <c r="G22" s="112">
        <v>164</v>
      </c>
      <c r="H22" s="107">
        <v>0.87804877999999997</v>
      </c>
      <c r="I22" s="107">
        <v>0.94096463399999997</v>
      </c>
    </row>
    <row r="23" spans="1:9" x14ac:dyDescent="0.25">
      <c r="A23" s="111" t="str">
        <f t="shared" si="0"/>
        <v>1804 BODØ07 Ikke oppgitt</v>
      </c>
      <c r="B23" s="111" t="s">
        <v>111</v>
      </c>
      <c r="C23" s="111" t="s">
        <v>90</v>
      </c>
      <c r="D23" s="112">
        <v>190</v>
      </c>
      <c r="E23" s="112">
        <v>91</v>
      </c>
      <c r="F23" s="112">
        <v>135.87299999999999</v>
      </c>
      <c r="G23" s="112">
        <v>177</v>
      </c>
      <c r="H23" s="107">
        <v>0.47894736799999998</v>
      </c>
      <c r="I23" s="107">
        <v>0.76764406799999996</v>
      </c>
    </row>
    <row r="24" spans="1:9" x14ac:dyDescent="0.25">
      <c r="A24" s="111" t="str">
        <f t="shared" si="0"/>
        <v>1822 LEIRFJORD00 I alt</v>
      </c>
      <c r="B24" s="111" t="s">
        <v>112</v>
      </c>
      <c r="C24" s="111" t="s">
        <v>99</v>
      </c>
      <c r="D24" s="112">
        <v>264</v>
      </c>
      <c r="E24" s="112">
        <v>126</v>
      </c>
      <c r="F24" s="112">
        <v>203.4872992</v>
      </c>
      <c r="G24" s="112">
        <v>244</v>
      </c>
      <c r="H24" s="107">
        <v>0.47727272700000001</v>
      </c>
      <c r="I24" s="107">
        <v>0.83396434100000005</v>
      </c>
    </row>
    <row r="25" spans="1:9" x14ac:dyDescent="0.25">
      <c r="A25" s="111" t="str">
        <f t="shared" si="0"/>
        <v>1822 LEIRFJORD01 Administrasjon</v>
      </c>
      <c r="B25" s="111" t="s">
        <v>112</v>
      </c>
      <c r="C25" s="111" t="s">
        <v>84</v>
      </c>
      <c r="D25" s="112">
        <v>28</v>
      </c>
      <c r="E25" s="112">
        <v>10</v>
      </c>
      <c r="F25" s="112">
        <v>20.4038</v>
      </c>
      <c r="G25" s="112">
        <v>27</v>
      </c>
      <c r="H25" s="107">
        <v>0.35714285699999998</v>
      </c>
      <c r="I25" s="107">
        <v>0.75569629599999999</v>
      </c>
    </row>
    <row r="26" spans="1:9" x14ac:dyDescent="0.25">
      <c r="A26" s="111" t="str">
        <f t="shared" si="0"/>
        <v>1822 LEIRFJORD02 Undervisning</v>
      </c>
      <c r="B26" s="111" t="s">
        <v>112</v>
      </c>
      <c r="C26" s="111" t="s">
        <v>85</v>
      </c>
      <c r="D26" s="112">
        <v>53</v>
      </c>
      <c r="E26" s="112">
        <v>33</v>
      </c>
      <c r="F26" s="112">
        <v>43.0503</v>
      </c>
      <c r="G26" s="112">
        <v>48</v>
      </c>
      <c r="H26" s="107">
        <v>0.62264150900000004</v>
      </c>
      <c r="I26" s="107">
        <v>0.89688124999999996</v>
      </c>
    </row>
    <row r="27" spans="1:9" x14ac:dyDescent="0.25">
      <c r="A27" s="111" t="str">
        <f t="shared" si="0"/>
        <v>1822 LEIRFJORD03 Barnehager</v>
      </c>
      <c r="B27" s="111" t="s">
        <v>112</v>
      </c>
      <c r="C27" s="111" t="s">
        <v>86</v>
      </c>
      <c r="D27" s="112">
        <v>47</v>
      </c>
      <c r="E27" s="112">
        <v>33</v>
      </c>
      <c r="F27" s="112">
        <v>40.356200000000001</v>
      </c>
      <c r="G27" s="112">
        <v>46</v>
      </c>
      <c r="H27" s="107">
        <v>0.70212766000000004</v>
      </c>
      <c r="I27" s="107">
        <v>0.87730869600000005</v>
      </c>
    </row>
    <row r="28" spans="1:9" x14ac:dyDescent="0.25">
      <c r="A28" s="111" t="str">
        <f t="shared" si="0"/>
        <v>1822 LEIRFJORD04 Helse/omsorg</v>
      </c>
      <c r="B28" s="111" t="s">
        <v>112</v>
      </c>
      <c r="C28" s="111" t="s">
        <v>87</v>
      </c>
      <c r="D28" s="112">
        <v>122</v>
      </c>
      <c r="E28" s="112">
        <v>43</v>
      </c>
      <c r="F28" s="112">
        <v>91.186199220000006</v>
      </c>
      <c r="G28" s="112">
        <v>115</v>
      </c>
      <c r="H28" s="107">
        <v>0.35245901600000001</v>
      </c>
      <c r="I28" s="107">
        <v>0.79292347100000005</v>
      </c>
    </row>
    <row r="29" spans="1:9" x14ac:dyDescent="0.25">
      <c r="A29" s="111" t="str">
        <f t="shared" si="0"/>
        <v>1822 LEIRFJORD05 Samferdsel og teknikk</v>
      </c>
      <c r="B29" s="111" t="s">
        <v>112</v>
      </c>
      <c r="C29" s="111" t="s">
        <v>88</v>
      </c>
      <c r="D29" s="112">
        <v>9</v>
      </c>
      <c r="E29" s="112">
        <v>4</v>
      </c>
      <c r="F29" s="112">
        <v>4.66</v>
      </c>
      <c r="G29" s="112">
        <v>7</v>
      </c>
      <c r="H29" s="107">
        <v>0.44444444399999999</v>
      </c>
      <c r="I29" s="107">
        <v>0.66571428600000004</v>
      </c>
    </row>
    <row r="30" spans="1:9" x14ac:dyDescent="0.25">
      <c r="A30" s="111" t="str">
        <f t="shared" si="0"/>
        <v>1822 LEIRFJORD07 Ikke oppgitt</v>
      </c>
      <c r="B30" s="111" t="s">
        <v>112</v>
      </c>
      <c r="C30" s="111" t="s">
        <v>90</v>
      </c>
      <c r="D30" s="112">
        <v>5</v>
      </c>
      <c r="E30" s="112">
        <v>3</v>
      </c>
      <c r="F30" s="112">
        <v>3.8308</v>
      </c>
      <c r="G30" s="112">
        <v>5</v>
      </c>
      <c r="H30" s="107">
        <v>0.6</v>
      </c>
      <c r="I30" s="107">
        <v>0.76615999999999995</v>
      </c>
    </row>
    <row r="31" spans="1:9" x14ac:dyDescent="0.25">
      <c r="A31" s="111" t="str">
        <f t="shared" si="0"/>
        <v>1824 VEFSN00 I alt</v>
      </c>
      <c r="B31" s="111" t="s">
        <v>113</v>
      </c>
      <c r="C31" s="111" t="s">
        <v>99</v>
      </c>
      <c r="D31" s="112">
        <v>1467</v>
      </c>
      <c r="E31" s="112">
        <v>659</v>
      </c>
      <c r="F31" s="112">
        <v>1082.8978999999999</v>
      </c>
      <c r="G31" s="112">
        <v>1336</v>
      </c>
      <c r="H31" s="107">
        <v>0.44921608699999999</v>
      </c>
      <c r="I31" s="107">
        <v>0.81055231999999999</v>
      </c>
    </row>
    <row r="32" spans="1:9" x14ac:dyDescent="0.25">
      <c r="A32" s="111" t="str">
        <f t="shared" si="0"/>
        <v>1824 VEFSN01 Administrasjon</v>
      </c>
      <c r="B32" s="111" t="s">
        <v>113</v>
      </c>
      <c r="C32" s="111" t="s">
        <v>84</v>
      </c>
      <c r="D32" s="112">
        <v>128</v>
      </c>
      <c r="E32" s="112">
        <v>101</v>
      </c>
      <c r="F32" s="112">
        <v>115.32640000000001</v>
      </c>
      <c r="G32" s="112">
        <v>127</v>
      </c>
      <c r="H32" s="107">
        <v>0.7890625</v>
      </c>
      <c r="I32" s="107">
        <v>0.90808188999999995</v>
      </c>
    </row>
    <row r="33" spans="1:9" x14ac:dyDescent="0.25">
      <c r="A33" s="111" t="str">
        <f t="shared" si="0"/>
        <v>1824 VEFSN02 Undervisning</v>
      </c>
      <c r="B33" s="111" t="s">
        <v>113</v>
      </c>
      <c r="C33" s="111" t="s">
        <v>85</v>
      </c>
      <c r="D33" s="112">
        <v>351</v>
      </c>
      <c r="E33" s="112">
        <v>190</v>
      </c>
      <c r="F33" s="112">
        <v>263.05029999999999</v>
      </c>
      <c r="G33" s="112">
        <v>317</v>
      </c>
      <c r="H33" s="107">
        <v>0.54131054099999998</v>
      </c>
      <c r="I33" s="107">
        <v>0.82981167199999994</v>
      </c>
    </row>
    <row r="34" spans="1:9" x14ac:dyDescent="0.25">
      <c r="A34" s="111" t="str">
        <f t="shared" si="0"/>
        <v>1824 VEFSN03 Barnehager</v>
      </c>
      <c r="B34" s="111" t="s">
        <v>113</v>
      </c>
      <c r="C34" s="111" t="s">
        <v>86</v>
      </c>
      <c r="D34" s="112">
        <v>106</v>
      </c>
      <c r="E34" s="112">
        <v>60</v>
      </c>
      <c r="F34" s="112">
        <v>90.682599999999994</v>
      </c>
      <c r="G34" s="112">
        <v>106</v>
      </c>
      <c r="H34" s="107">
        <v>0.56603773599999996</v>
      </c>
      <c r="I34" s="107">
        <v>0.85549622599999997</v>
      </c>
    </row>
    <row r="35" spans="1:9" x14ac:dyDescent="0.25">
      <c r="A35" s="111" t="str">
        <f t="shared" si="0"/>
        <v>1824 VEFSN04 Helse/omsorg</v>
      </c>
      <c r="B35" s="111" t="s">
        <v>113</v>
      </c>
      <c r="C35" s="111" t="s">
        <v>87</v>
      </c>
      <c r="D35" s="112">
        <v>733</v>
      </c>
      <c r="E35" s="112">
        <v>213</v>
      </c>
      <c r="F35" s="112">
        <v>503.54270000000002</v>
      </c>
      <c r="G35" s="112">
        <v>681</v>
      </c>
      <c r="H35" s="107">
        <v>0.29058663000000001</v>
      </c>
      <c r="I35" s="107">
        <v>0.73941659299999996</v>
      </c>
    </row>
    <row r="36" spans="1:9" x14ac:dyDescent="0.25">
      <c r="A36" s="111" t="str">
        <f t="shared" si="0"/>
        <v>1824 VEFSN05 Samferdsel og teknikk</v>
      </c>
      <c r="B36" s="111" t="s">
        <v>113</v>
      </c>
      <c r="C36" s="111" t="s">
        <v>88</v>
      </c>
      <c r="D36" s="112">
        <v>92</v>
      </c>
      <c r="E36" s="112">
        <v>60</v>
      </c>
      <c r="F36" s="112">
        <v>66.998999999999995</v>
      </c>
      <c r="G36" s="112">
        <v>84</v>
      </c>
      <c r="H36" s="107">
        <v>0.65217391300000005</v>
      </c>
      <c r="I36" s="107">
        <v>0.79760714300000002</v>
      </c>
    </row>
    <row r="37" spans="1:9" x14ac:dyDescent="0.25">
      <c r="A37" s="111" t="str">
        <f t="shared" si="0"/>
        <v>1824 VEFSN07 Ikke oppgitt</v>
      </c>
      <c r="B37" s="111" t="s">
        <v>113</v>
      </c>
      <c r="C37" s="111" t="s">
        <v>90</v>
      </c>
      <c r="D37" s="112">
        <v>57</v>
      </c>
      <c r="E37" s="112">
        <v>35</v>
      </c>
      <c r="F37" s="112">
        <v>43.296900000000001</v>
      </c>
      <c r="G37" s="112">
        <v>54</v>
      </c>
      <c r="H37" s="107">
        <v>0.61403508799999995</v>
      </c>
      <c r="I37" s="107">
        <v>0.801794444</v>
      </c>
    </row>
    <row r="38" spans="1:9" x14ac:dyDescent="0.25">
      <c r="A38" s="111" t="str">
        <f t="shared" si="0"/>
        <v>1832 HEMNES00 I alt</v>
      </c>
      <c r="B38" s="111" t="s">
        <v>114</v>
      </c>
      <c r="C38" s="111" t="s">
        <v>99</v>
      </c>
      <c r="D38" s="112">
        <v>752</v>
      </c>
      <c r="E38" s="112">
        <v>182</v>
      </c>
      <c r="F38" s="112">
        <v>426.77179999999998</v>
      </c>
      <c r="G38" s="112">
        <v>564</v>
      </c>
      <c r="H38" s="107">
        <v>0.24202127700000001</v>
      </c>
      <c r="I38" s="107">
        <v>0.75668758899999999</v>
      </c>
    </row>
    <row r="39" spans="1:9" x14ac:dyDescent="0.25">
      <c r="A39" s="111" t="str">
        <f t="shared" si="0"/>
        <v>1832 HEMNES01 Administrasjon</v>
      </c>
      <c r="B39" s="111" t="s">
        <v>114</v>
      </c>
      <c r="C39" s="111" t="s">
        <v>84</v>
      </c>
      <c r="D39" s="112">
        <v>52</v>
      </c>
      <c r="E39" s="112">
        <v>23</v>
      </c>
      <c r="F39" s="112">
        <v>36.243000000000002</v>
      </c>
      <c r="G39" s="112">
        <v>46</v>
      </c>
      <c r="H39" s="107">
        <v>0.44230769199999997</v>
      </c>
      <c r="I39" s="107">
        <v>0.78789130399999996</v>
      </c>
    </row>
    <row r="40" spans="1:9" x14ac:dyDescent="0.25">
      <c r="A40" s="111" t="str">
        <f t="shared" si="0"/>
        <v>1832 HEMNES02 Undervisning</v>
      </c>
      <c r="B40" s="111" t="s">
        <v>114</v>
      </c>
      <c r="C40" s="111" t="s">
        <v>85</v>
      </c>
      <c r="D40" s="112">
        <v>149</v>
      </c>
      <c r="E40" s="112">
        <v>52</v>
      </c>
      <c r="F40" s="112">
        <v>96.875299999999996</v>
      </c>
      <c r="G40" s="112">
        <v>131</v>
      </c>
      <c r="H40" s="107">
        <v>0.34899328899999998</v>
      </c>
      <c r="I40" s="107">
        <v>0.73950610699999997</v>
      </c>
    </row>
    <row r="41" spans="1:9" x14ac:dyDescent="0.25">
      <c r="A41" s="111" t="str">
        <f t="shared" si="0"/>
        <v>1832 HEMNES03 Barnehager</v>
      </c>
      <c r="B41" s="111" t="s">
        <v>114</v>
      </c>
      <c r="C41" s="111" t="s">
        <v>86</v>
      </c>
      <c r="D41" s="112">
        <v>78</v>
      </c>
      <c r="E41" s="112">
        <v>34</v>
      </c>
      <c r="F41" s="112">
        <v>57.486199999999997</v>
      </c>
      <c r="G41" s="112">
        <v>73</v>
      </c>
      <c r="H41" s="107">
        <v>0.43589743600000003</v>
      </c>
      <c r="I41" s="107">
        <v>0.78748219200000003</v>
      </c>
    </row>
    <row r="42" spans="1:9" x14ac:dyDescent="0.25">
      <c r="A42" s="111" t="str">
        <f t="shared" si="0"/>
        <v>1832 HEMNES04 Helse/omsorg</v>
      </c>
      <c r="B42" s="111" t="s">
        <v>114</v>
      </c>
      <c r="C42" s="111" t="s">
        <v>87</v>
      </c>
      <c r="D42" s="112">
        <v>375</v>
      </c>
      <c r="E42" s="112">
        <v>66</v>
      </c>
      <c r="F42" s="112">
        <v>205.29660000000001</v>
      </c>
      <c r="G42" s="112">
        <v>320</v>
      </c>
      <c r="H42" s="107">
        <v>0.17599999999999999</v>
      </c>
      <c r="I42" s="107">
        <v>0.64155187499999999</v>
      </c>
    </row>
    <row r="43" spans="1:9" x14ac:dyDescent="0.25">
      <c r="A43" s="111" t="str">
        <f t="shared" si="0"/>
        <v>1832 HEMNES05 Samferdsel og teknikk</v>
      </c>
      <c r="B43" s="111" t="s">
        <v>114</v>
      </c>
      <c r="C43" s="111" t="s">
        <v>88</v>
      </c>
      <c r="D43" s="112">
        <v>62</v>
      </c>
      <c r="E43" s="112">
        <v>4</v>
      </c>
      <c r="F43" s="112">
        <v>19.6632</v>
      </c>
      <c r="G43" s="112">
        <v>33</v>
      </c>
      <c r="H43" s="107">
        <v>6.4516129000000005E-2</v>
      </c>
      <c r="I43" s="107">
        <v>0.59585454500000001</v>
      </c>
    </row>
    <row r="44" spans="1:9" x14ac:dyDescent="0.25">
      <c r="A44" s="111" t="str">
        <f t="shared" si="0"/>
        <v>1832 HEMNES07 Ikke oppgitt</v>
      </c>
      <c r="B44" s="111" t="s">
        <v>114</v>
      </c>
      <c r="C44" s="111" t="s">
        <v>90</v>
      </c>
      <c r="D44" s="112">
        <v>36</v>
      </c>
      <c r="E44" s="112">
        <v>3</v>
      </c>
      <c r="F44" s="112">
        <v>11.2075</v>
      </c>
      <c r="G44" s="112">
        <v>32</v>
      </c>
      <c r="H44" s="107">
        <v>8.3333332999999996E-2</v>
      </c>
      <c r="I44" s="107">
        <v>0.35023437499999999</v>
      </c>
    </row>
    <row r="45" spans="1:9" x14ac:dyDescent="0.25">
      <c r="A45" s="111" t="str">
        <f t="shared" si="0"/>
        <v>1833 RANA00 I alt</v>
      </c>
      <c r="B45" s="111" t="s">
        <v>115</v>
      </c>
      <c r="C45" s="111" t="s">
        <v>99</v>
      </c>
      <c r="D45" s="112">
        <v>3017</v>
      </c>
      <c r="E45" s="112">
        <v>991</v>
      </c>
      <c r="F45" s="112">
        <v>1837.4756</v>
      </c>
      <c r="G45" s="112">
        <v>2367</v>
      </c>
      <c r="H45" s="107">
        <v>0.32847199199999999</v>
      </c>
      <c r="I45" s="107">
        <v>0.776288804</v>
      </c>
    </row>
    <row r="46" spans="1:9" x14ac:dyDescent="0.25">
      <c r="A46" s="111" t="str">
        <f t="shared" si="0"/>
        <v>1833 RANA01 Administrasjon</v>
      </c>
      <c r="B46" s="111" t="s">
        <v>115</v>
      </c>
      <c r="C46" s="111" t="s">
        <v>84</v>
      </c>
      <c r="D46" s="112">
        <v>104</v>
      </c>
      <c r="E46" s="112">
        <v>82</v>
      </c>
      <c r="F46" s="112">
        <v>91.114599999999996</v>
      </c>
      <c r="G46" s="112">
        <v>101</v>
      </c>
      <c r="H46" s="107">
        <v>0.78846153799999996</v>
      </c>
      <c r="I46" s="107">
        <v>0.90212475199999997</v>
      </c>
    </row>
    <row r="47" spans="1:9" x14ac:dyDescent="0.25">
      <c r="A47" s="111" t="str">
        <f t="shared" si="0"/>
        <v>1833 RANA02 Undervisning</v>
      </c>
      <c r="B47" s="111" t="s">
        <v>115</v>
      </c>
      <c r="C47" s="111" t="s">
        <v>85</v>
      </c>
      <c r="D47" s="112">
        <v>841</v>
      </c>
      <c r="E47" s="112">
        <v>326</v>
      </c>
      <c r="F47" s="112">
        <v>528.36040000000003</v>
      </c>
      <c r="G47" s="112">
        <v>649</v>
      </c>
      <c r="H47" s="107">
        <v>0.38763376900000002</v>
      </c>
      <c r="I47" s="107">
        <v>0.81411463799999995</v>
      </c>
    </row>
    <row r="48" spans="1:9" x14ac:dyDescent="0.25">
      <c r="A48" s="111" t="str">
        <f t="shared" si="0"/>
        <v>1833 RANA03 Barnehager</v>
      </c>
      <c r="B48" s="111" t="s">
        <v>115</v>
      </c>
      <c r="C48" s="111" t="s">
        <v>86</v>
      </c>
      <c r="D48" s="112">
        <v>203</v>
      </c>
      <c r="E48" s="112">
        <v>126</v>
      </c>
      <c r="F48" s="112">
        <v>164.13310000000001</v>
      </c>
      <c r="G48" s="112">
        <v>202</v>
      </c>
      <c r="H48" s="107">
        <v>0.62068965499999995</v>
      </c>
      <c r="I48" s="107">
        <v>0.81254009900000002</v>
      </c>
    </row>
    <row r="49" spans="1:9" x14ac:dyDescent="0.25">
      <c r="A49" s="111" t="str">
        <f t="shared" si="0"/>
        <v>1833 RANA04 Helse/omsorg</v>
      </c>
      <c r="B49" s="111" t="s">
        <v>115</v>
      </c>
      <c r="C49" s="111" t="s">
        <v>87</v>
      </c>
      <c r="D49" s="112">
        <v>1590</v>
      </c>
      <c r="E49" s="112">
        <v>360</v>
      </c>
      <c r="F49" s="112">
        <v>892.08429999999998</v>
      </c>
      <c r="G49" s="112">
        <v>1289</v>
      </c>
      <c r="H49" s="107">
        <v>0.22641509400000001</v>
      </c>
      <c r="I49" s="107">
        <v>0.69207470900000001</v>
      </c>
    </row>
    <row r="50" spans="1:9" x14ac:dyDescent="0.25">
      <c r="A50" s="111" t="str">
        <f t="shared" si="0"/>
        <v>1833 RANA05 Samferdsel og teknikk</v>
      </c>
      <c r="B50" s="111" t="s">
        <v>115</v>
      </c>
      <c r="C50" s="111" t="s">
        <v>88</v>
      </c>
      <c r="D50" s="112">
        <v>187</v>
      </c>
      <c r="E50" s="112">
        <v>82</v>
      </c>
      <c r="F50" s="112">
        <v>122.4299</v>
      </c>
      <c r="G50" s="112">
        <v>143</v>
      </c>
      <c r="H50" s="107">
        <v>0.43850267399999998</v>
      </c>
      <c r="I50" s="107">
        <v>0.856153147</v>
      </c>
    </row>
    <row r="51" spans="1:9" x14ac:dyDescent="0.25">
      <c r="A51" s="111" t="str">
        <f t="shared" si="0"/>
        <v>1833 RANA07 Ikke oppgitt</v>
      </c>
      <c r="B51" s="111" t="s">
        <v>115</v>
      </c>
      <c r="C51" s="111" t="s">
        <v>90</v>
      </c>
      <c r="D51" s="112">
        <v>92</v>
      </c>
      <c r="E51" s="112">
        <v>15</v>
      </c>
      <c r="F51" s="112">
        <v>39.353299999999997</v>
      </c>
      <c r="G51" s="112">
        <v>72</v>
      </c>
      <c r="H51" s="107">
        <v>0.16304347799999999</v>
      </c>
      <c r="I51" s="107">
        <v>0.54657361100000001</v>
      </c>
    </row>
    <row r="52" spans="1:9" x14ac:dyDescent="0.25">
      <c r="A52" s="111" t="str">
        <f t="shared" si="0"/>
        <v>1860 VESTVÅGØY00 I alt</v>
      </c>
      <c r="B52" s="111" t="s">
        <v>116</v>
      </c>
      <c r="C52" s="111" t="s">
        <v>99</v>
      </c>
      <c r="D52" s="112">
        <v>1210</v>
      </c>
      <c r="E52" s="112">
        <v>385</v>
      </c>
      <c r="F52" s="112">
        <v>804.25099999999998</v>
      </c>
      <c r="G52" s="112">
        <v>1113</v>
      </c>
      <c r="H52" s="107">
        <v>0.31818181800000001</v>
      </c>
      <c r="I52" s="107">
        <v>0.72259748400000001</v>
      </c>
    </row>
    <row r="53" spans="1:9" x14ac:dyDescent="0.25">
      <c r="A53" s="111" t="str">
        <f t="shared" si="0"/>
        <v>1860 VESTVÅGØY01 Administrasjon</v>
      </c>
      <c r="B53" s="111" t="s">
        <v>116</v>
      </c>
      <c r="C53" s="111" t="s">
        <v>84</v>
      </c>
      <c r="D53" s="112">
        <v>72</v>
      </c>
      <c r="E53" s="112">
        <v>51</v>
      </c>
      <c r="F53" s="112">
        <v>62.030299999999997</v>
      </c>
      <c r="G53" s="112">
        <v>70</v>
      </c>
      <c r="H53" s="107">
        <v>0.70833333300000001</v>
      </c>
      <c r="I53" s="107">
        <v>0.88614714299999997</v>
      </c>
    </row>
    <row r="54" spans="1:9" x14ac:dyDescent="0.25">
      <c r="A54" s="111" t="str">
        <f t="shared" si="0"/>
        <v>1860 VESTVÅGØY02 Undervisning</v>
      </c>
      <c r="B54" s="111" t="s">
        <v>116</v>
      </c>
      <c r="C54" s="111" t="s">
        <v>85</v>
      </c>
      <c r="D54" s="112">
        <v>337</v>
      </c>
      <c r="E54" s="112">
        <v>128</v>
      </c>
      <c r="F54" s="112">
        <v>219.81389999999999</v>
      </c>
      <c r="G54" s="112">
        <v>296</v>
      </c>
      <c r="H54" s="107">
        <v>0.37982195800000002</v>
      </c>
      <c r="I54" s="107">
        <v>0.74261452699999997</v>
      </c>
    </row>
    <row r="55" spans="1:9" x14ac:dyDescent="0.25">
      <c r="A55" s="111" t="str">
        <f t="shared" si="0"/>
        <v>1860 VESTVÅGØY03 Barnehager</v>
      </c>
      <c r="B55" s="111" t="s">
        <v>116</v>
      </c>
      <c r="C55" s="111" t="s">
        <v>86</v>
      </c>
      <c r="D55" s="112">
        <v>27</v>
      </c>
      <c r="E55" s="112">
        <v>16</v>
      </c>
      <c r="F55" s="112">
        <v>21.421700000000001</v>
      </c>
      <c r="G55" s="112">
        <v>27</v>
      </c>
      <c r="H55" s="107">
        <v>0.592592593</v>
      </c>
      <c r="I55" s="107">
        <v>0.79339629599999995</v>
      </c>
    </row>
    <row r="56" spans="1:9" x14ac:dyDescent="0.25">
      <c r="A56" s="111" t="str">
        <f t="shared" si="0"/>
        <v>1860 VESTVÅGØY04 Helse/omsorg</v>
      </c>
      <c r="B56" s="111" t="s">
        <v>116</v>
      </c>
      <c r="C56" s="111" t="s">
        <v>87</v>
      </c>
      <c r="D56" s="112">
        <v>692</v>
      </c>
      <c r="E56" s="112">
        <v>153</v>
      </c>
      <c r="F56" s="112">
        <v>451.35169999999999</v>
      </c>
      <c r="G56" s="112">
        <v>671</v>
      </c>
      <c r="H56" s="107">
        <v>0.22109826599999999</v>
      </c>
      <c r="I56" s="107">
        <v>0.67265529099999999</v>
      </c>
    </row>
    <row r="57" spans="1:9" x14ac:dyDescent="0.25">
      <c r="A57" s="111" t="str">
        <f t="shared" si="0"/>
        <v>1860 VESTVÅGØY05 Samferdsel og teknikk</v>
      </c>
      <c r="B57" s="111" t="s">
        <v>116</v>
      </c>
      <c r="C57" s="111" t="s">
        <v>88</v>
      </c>
      <c r="D57" s="112">
        <v>55</v>
      </c>
      <c r="E57" s="112">
        <v>25</v>
      </c>
      <c r="F57" s="112">
        <v>31.1111</v>
      </c>
      <c r="G57" s="112">
        <v>53</v>
      </c>
      <c r="H57" s="107">
        <v>0.45454545499999999</v>
      </c>
      <c r="I57" s="107">
        <v>0.587001887</v>
      </c>
    </row>
    <row r="58" spans="1:9" x14ac:dyDescent="0.25">
      <c r="A58" s="111" t="str">
        <f t="shared" si="0"/>
        <v>1860 VESTVÅGØY07 Ikke oppgitt</v>
      </c>
      <c r="B58" s="111" t="s">
        <v>116</v>
      </c>
      <c r="C58" s="111" t="s">
        <v>90</v>
      </c>
      <c r="D58" s="112">
        <v>27</v>
      </c>
      <c r="E58" s="112">
        <v>12</v>
      </c>
      <c r="F58" s="112">
        <v>18.522300000000001</v>
      </c>
      <c r="G58" s="112">
        <v>25</v>
      </c>
      <c r="H58" s="107">
        <v>0.44444444399999999</v>
      </c>
      <c r="I58" s="107">
        <v>0.740892</v>
      </c>
    </row>
    <row r="59" spans="1:9" x14ac:dyDescent="0.25">
      <c r="A59" s="111" t="str">
        <f t="shared" si="0"/>
        <v>2012 ALTA00 I alt</v>
      </c>
      <c r="B59" s="111" t="s">
        <v>117</v>
      </c>
      <c r="C59" s="111" t="s">
        <v>99</v>
      </c>
      <c r="D59" s="112">
        <v>1929</v>
      </c>
      <c r="E59" s="112">
        <v>1070</v>
      </c>
      <c r="F59" s="112">
        <v>1513.1148000000001</v>
      </c>
      <c r="G59" s="112">
        <v>1817</v>
      </c>
      <c r="H59" s="107">
        <v>0.55469155000000003</v>
      </c>
      <c r="I59" s="107">
        <v>0.83275443000000005</v>
      </c>
    </row>
    <row r="60" spans="1:9" x14ac:dyDescent="0.25">
      <c r="A60" s="111" t="str">
        <f t="shared" si="0"/>
        <v>2012 ALTA01 Administrasjon</v>
      </c>
      <c r="B60" s="111" t="s">
        <v>117</v>
      </c>
      <c r="C60" s="111" t="s">
        <v>84</v>
      </c>
      <c r="D60" s="112">
        <v>78</v>
      </c>
      <c r="E60" s="112">
        <v>62</v>
      </c>
      <c r="F60" s="112">
        <v>72.652000000000001</v>
      </c>
      <c r="G60" s="112">
        <v>78</v>
      </c>
      <c r="H60" s="107">
        <v>0.79487179500000005</v>
      </c>
      <c r="I60" s="107">
        <v>0.93143589699999996</v>
      </c>
    </row>
    <row r="61" spans="1:9" x14ac:dyDescent="0.25">
      <c r="A61" s="111" t="str">
        <f t="shared" si="0"/>
        <v>2012 ALTA02 Undervisning</v>
      </c>
      <c r="B61" s="111" t="s">
        <v>117</v>
      </c>
      <c r="C61" s="111" t="s">
        <v>85</v>
      </c>
      <c r="D61" s="112">
        <v>551</v>
      </c>
      <c r="E61" s="112">
        <v>359</v>
      </c>
      <c r="F61" s="112">
        <v>466.9615</v>
      </c>
      <c r="G61" s="112">
        <v>529</v>
      </c>
      <c r="H61" s="107">
        <v>0.65154265</v>
      </c>
      <c r="I61" s="107">
        <v>0.88272495299999998</v>
      </c>
    </row>
    <row r="62" spans="1:9" x14ac:dyDescent="0.25">
      <c r="A62" s="111" t="str">
        <f t="shared" si="0"/>
        <v>2012 ALTA03 Barnehager</v>
      </c>
      <c r="B62" s="111" t="s">
        <v>117</v>
      </c>
      <c r="C62" s="111" t="s">
        <v>86</v>
      </c>
      <c r="D62" s="112">
        <v>152</v>
      </c>
      <c r="E62" s="112">
        <v>124</v>
      </c>
      <c r="F62" s="112">
        <v>141.5</v>
      </c>
      <c r="G62" s="112">
        <v>152</v>
      </c>
      <c r="H62" s="107">
        <v>0.81578947400000001</v>
      </c>
      <c r="I62" s="107">
        <v>0.93092105300000005</v>
      </c>
    </row>
    <row r="63" spans="1:9" x14ac:dyDescent="0.25">
      <c r="A63" s="111" t="str">
        <f t="shared" si="0"/>
        <v>2012 ALTA04 Helse/omsorg</v>
      </c>
      <c r="B63" s="111" t="s">
        <v>117</v>
      </c>
      <c r="C63" s="111" t="s">
        <v>87</v>
      </c>
      <c r="D63" s="112">
        <v>995</v>
      </c>
      <c r="E63" s="112">
        <v>403</v>
      </c>
      <c r="F63" s="112">
        <v>697.69039999999995</v>
      </c>
      <c r="G63" s="112">
        <v>934</v>
      </c>
      <c r="H63" s="107">
        <v>0.40502512600000001</v>
      </c>
      <c r="I63" s="107">
        <v>0.74699186299999998</v>
      </c>
    </row>
    <row r="64" spans="1:9" x14ac:dyDescent="0.25">
      <c r="A64" s="111" t="str">
        <f t="shared" si="0"/>
        <v>2012 ALTA05 Samferdsel og teknikk</v>
      </c>
      <c r="B64" s="111" t="s">
        <v>117</v>
      </c>
      <c r="C64" s="111" t="s">
        <v>88</v>
      </c>
      <c r="D64" s="112">
        <v>98</v>
      </c>
      <c r="E64" s="112">
        <v>89</v>
      </c>
      <c r="F64" s="112">
        <v>93.258300000000006</v>
      </c>
      <c r="G64" s="112">
        <v>97</v>
      </c>
      <c r="H64" s="107">
        <v>0.908163265</v>
      </c>
      <c r="I64" s="107">
        <v>0.96142577299999998</v>
      </c>
    </row>
    <row r="65" spans="1:9" x14ac:dyDescent="0.25">
      <c r="A65" s="111" t="str">
        <f t="shared" si="0"/>
        <v>2012 ALTA07 Ikke oppgitt</v>
      </c>
      <c r="B65" s="111" t="s">
        <v>117</v>
      </c>
      <c r="C65" s="111" t="s">
        <v>90</v>
      </c>
      <c r="D65" s="112">
        <v>55</v>
      </c>
      <c r="E65" s="112">
        <v>33</v>
      </c>
      <c r="F65" s="112">
        <v>41.052599999999998</v>
      </c>
      <c r="G65" s="112">
        <v>52</v>
      </c>
      <c r="H65" s="107">
        <v>0.6</v>
      </c>
      <c r="I65" s="107">
        <v>0.78947307700000002</v>
      </c>
    </row>
    <row r="66" spans="1:9" x14ac:dyDescent="0.25">
      <c r="A66" s="111"/>
      <c r="B66" s="111"/>
      <c r="C66" s="111"/>
      <c r="D66" s="112"/>
      <c r="E66" s="112"/>
      <c r="F66" s="112"/>
      <c r="G66" s="112"/>
      <c r="H66" s="107"/>
      <c r="I66" s="107"/>
    </row>
    <row r="67" spans="1:9" x14ac:dyDescent="0.25">
      <c r="A67" s="111"/>
      <c r="B67" s="111"/>
      <c r="C67" s="111"/>
      <c r="D67" s="112"/>
      <c r="E67" s="112"/>
      <c r="F67" s="112"/>
      <c r="G67" s="112"/>
      <c r="H67" s="107"/>
      <c r="I67" s="107"/>
    </row>
    <row r="68" spans="1:9" x14ac:dyDescent="0.25">
      <c r="A68" s="111"/>
      <c r="B68" s="111"/>
      <c r="C68" s="111"/>
      <c r="D68" s="112"/>
      <c r="E68" s="112"/>
      <c r="F68" s="112"/>
      <c r="G68" s="112"/>
      <c r="H68" s="107"/>
      <c r="I68" s="107"/>
    </row>
    <row r="69" spans="1:9" x14ac:dyDescent="0.25">
      <c r="A69" s="111"/>
      <c r="B69" s="111"/>
      <c r="C69" s="111"/>
      <c r="D69" s="112"/>
      <c r="E69" s="112"/>
      <c r="F69" s="112"/>
      <c r="G69" s="112"/>
      <c r="H69" s="107"/>
      <c r="I69" s="107"/>
    </row>
    <row r="70" spans="1:9" x14ac:dyDescent="0.25">
      <c r="A70" s="111"/>
      <c r="B70" s="111"/>
      <c r="C70" s="111"/>
      <c r="D70" s="112"/>
      <c r="E70" s="112"/>
      <c r="F70" s="112"/>
      <c r="G70" s="112"/>
      <c r="H70" s="107"/>
      <c r="I70" s="107"/>
    </row>
    <row r="71" spans="1:9" x14ac:dyDescent="0.25">
      <c r="A71" s="111"/>
      <c r="B71" s="111"/>
      <c r="C71" s="111"/>
      <c r="D71" s="112"/>
      <c r="E71" s="112"/>
      <c r="F71" s="112"/>
      <c r="G71" s="112"/>
      <c r="H71" s="107"/>
      <c r="I71" s="107"/>
    </row>
    <row r="72" spans="1:9" x14ac:dyDescent="0.25">
      <c r="A72" s="111"/>
      <c r="B72" s="111"/>
      <c r="C72" s="111"/>
      <c r="D72" s="112"/>
      <c r="E72" s="112"/>
      <c r="F72" s="112"/>
      <c r="G72" s="112"/>
      <c r="H72" s="107"/>
      <c r="I72" s="107"/>
    </row>
    <row r="73" spans="1:9" x14ac:dyDescent="0.25">
      <c r="A73" s="111"/>
      <c r="B73" s="111"/>
      <c r="C73" s="111"/>
      <c r="D73" s="112"/>
      <c r="E73" s="112"/>
      <c r="F73" s="112"/>
      <c r="G73" s="112"/>
      <c r="H73" s="107"/>
      <c r="I73" s="107"/>
    </row>
    <row r="74" spans="1:9" x14ac:dyDescent="0.25">
      <c r="A74" s="111"/>
      <c r="B74" s="111"/>
      <c r="C74" s="111"/>
      <c r="D74" s="112"/>
      <c r="E74" s="112"/>
      <c r="F74" s="112"/>
      <c r="G74" s="112"/>
      <c r="H74" s="107"/>
      <c r="I74" s="107"/>
    </row>
    <row r="75" spans="1:9" x14ac:dyDescent="0.25">
      <c r="A75" s="111"/>
      <c r="B75" s="111"/>
      <c r="C75" s="111"/>
      <c r="D75" s="112"/>
      <c r="E75" s="112"/>
      <c r="F75" s="112"/>
      <c r="G75" s="112"/>
      <c r="H75" s="107"/>
      <c r="I75" s="107"/>
    </row>
    <row r="76" spans="1:9" x14ac:dyDescent="0.25">
      <c r="A76" s="111"/>
      <c r="B76" s="111"/>
      <c r="C76" s="111"/>
      <c r="D76" s="112"/>
      <c r="E76" s="112"/>
      <c r="F76" s="112"/>
      <c r="G76" s="112"/>
      <c r="H76" s="107"/>
      <c r="I76" s="107"/>
    </row>
    <row r="77" spans="1:9" x14ac:dyDescent="0.25">
      <c r="A77" s="111"/>
      <c r="B77" s="111"/>
      <c r="C77" s="111"/>
      <c r="D77" s="112"/>
      <c r="E77" s="112"/>
      <c r="F77" s="112"/>
      <c r="G77" s="112"/>
      <c r="H77" s="107"/>
      <c r="I77" s="107"/>
    </row>
    <row r="78" spans="1:9" x14ac:dyDescent="0.25">
      <c r="A78" s="111"/>
      <c r="B78" s="111"/>
      <c r="C78" s="111"/>
      <c r="D78" s="112"/>
      <c r="E78" s="112"/>
      <c r="F78" s="112"/>
      <c r="G78" s="112"/>
      <c r="H78" s="107"/>
      <c r="I78" s="107"/>
    </row>
    <row r="79" spans="1:9" x14ac:dyDescent="0.25">
      <c r="A79" s="111"/>
      <c r="B79" s="111"/>
      <c r="C79" s="111"/>
      <c r="D79" s="112"/>
      <c r="E79" s="112"/>
      <c r="F79" s="112"/>
      <c r="G79" s="112"/>
      <c r="H79" s="107"/>
      <c r="I79" s="107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90" zoomScaleNormal="90" workbookViewId="0">
      <selection activeCell="H19" sqref="H19:H27"/>
    </sheetView>
  </sheetViews>
  <sheetFormatPr baseColWidth="10" defaultRowHeight="15" x14ac:dyDescent="0.25"/>
  <cols>
    <col min="2" max="2" width="19.5703125" customWidth="1"/>
    <col min="4" max="4" width="24.85546875" customWidth="1"/>
    <col min="7" max="7" width="48.5703125" style="110" customWidth="1"/>
    <col min="8" max="8" width="23.28515625" bestFit="1" customWidth="1"/>
    <col min="9" max="9" width="14.5703125" bestFit="1" customWidth="1"/>
    <col min="10" max="11" width="20.85546875" bestFit="1" customWidth="1"/>
    <col min="12" max="12" width="31" bestFit="1" customWidth="1"/>
  </cols>
  <sheetData>
    <row r="1" spans="1:12" x14ac:dyDescent="0.25">
      <c r="A1" s="74"/>
      <c r="B1" s="3" t="s">
        <v>7</v>
      </c>
      <c r="C1" s="74"/>
      <c r="D1" s="3" t="s">
        <v>81</v>
      </c>
      <c r="I1">
        <v>4</v>
      </c>
      <c r="J1">
        <v>5</v>
      </c>
      <c r="K1">
        <v>8</v>
      </c>
      <c r="L1">
        <v>9</v>
      </c>
    </row>
    <row r="2" spans="1:12" x14ac:dyDescent="0.25">
      <c r="A2" s="74">
        <v>1</v>
      </c>
      <c r="B2" s="122" t="s">
        <v>98</v>
      </c>
      <c r="C2" s="74">
        <v>1</v>
      </c>
      <c r="D2" s="122" t="s">
        <v>99</v>
      </c>
      <c r="G2" s="108" t="s">
        <v>61</v>
      </c>
      <c r="H2" s="1" t="s">
        <v>81</v>
      </c>
      <c r="I2" s="114" t="s">
        <v>83</v>
      </c>
      <c r="J2" s="114" t="s">
        <v>101</v>
      </c>
      <c r="K2" s="114" t="s">
        <v>82</v>
      </c>
      <c r="L2" s="114" t="s">
        <v>102</v>
      </c>
    </row>
    <row r="3" spans="1:12" x14ac:dyDescent="0.25">
      <c r="A3" s="74">
        <v>2</v>
      </c>
      <c r="B3" s="122" t="s">
        <v>100</v>
      </c>
      <c r="C3" s="74">
        <v>2</v>
      </c>
      <c r="D3" s="122" t="s">
        <v>84</v>
      </c>
      <c r="G3" s="110" t="str">
        <f>$B$14&amp;H3</f>
        <v>0000 LANDET00 I alt</v>
      </c>
      <c r="H3" s="122" t="s">
        <v>99</v>
      </c>
      <c r="I3" s="110">
        <f>IFERROR(VLOOKUP($G3,DATA_Sektorer!$A$2:$I$79,I$1,FALSE),0)</f>
        <v>529783</v>
      </c>
      <c r="J3" s="110">
        <f>IFERROR(VLOOKUP($G3,DATA_Sektorer!$A$2:$I$79,J$1,FALSE),0)</f>
        <v>216773</v>
      </c>
      <c r="K3" s="107">
        <f>IFERROR(VLOOKUP($G3,DATA_Sektorer!$A$2:$I$79,K$1,FALSE),0)</f>
        <v>0.40917319000000002</v>
      </c>
      <c r="L3" s="107">
        <f>IFERROR(VLOOKUP($G3,DATA_Sektorer!$A$2:$I$79,L$1,FALSE),0)</f>
        <v>0.79649075599999997</v>
      </c>
    </row>
    <row r="4" spans="1:12" x14ac:dyDescent="0.25">
      <c r="A4" s="74">
        <v>3</v>
      </c>
      <c r="B4" s="122" t="s">
        <v>111</v>
      </c>
      <c r="C4" s="74">
        <v>3</v>
      </c>
      <c r="D4" s="122" t="s">
        <v>85</v>
      </c>
      <c r="G4" s="110" t="str">
        <f t="shared" ref="G4:G10" si="0">$B$14&amp;H4</f>
        <v>0000 LANDET01 Administrasjon</v>
      </c>
      <c r="H4" s="122" t="s">
        <v>84</v>
      </c>
      <c r="I4" s="110">
        <f>IFERROR(VLOOKUP($G4,DATA_Sektorer!$A$2:$I$79,I$1,FALSE),0)</f>
        <v>31501</v>
      </c>
      <c r="J4" s="110">
        <f>IFERROR(VLOOKUP($G4,DATA_Sektorer!$A$2:$I$79,J$1,FALSE),0)</f>
        <v>22137</v>
      </c>
      <c r="K4" s="107">
        <f>IFERROR(VLOOKUP($G4,DATA_Sektorer!$A$2:$I$79,K$1,FALSE),0)</f>
        <v>0.70273959600000002</v>
      </c>
      <c r="L4" s="107">
        <f>IFERROR(VLOOKUP($G4,DATA_Sektorer!$A$2:$I$79,L$1,FALSE),0)</f>
        <v>0.88535609699999995</v>
      </c>
    </row>
    <row r="5" spans="1:12" x14ac:dyDescent="0.25">
      <c r="A5" s="74">
        <v>4</v>
      </c>
      <c r="B5" s="122" t="s">
        <v>112</v>
      </c>
      <c r="C5" s="74">
        <v>4</v>
      </c>
      <c r="D5" s="122" t="s">
        <v>86</v>
      </c>
      <c r="G5" s="110" t="str">
        <f t="shared" si="0"/>
        <v>0000 LANDET02 Undervisning</v>
      </c>
      <c r="H5" s="122" t="s">
        <v>85</v>
      </c>
      <c r="I5" s="110">
        <f>IFERROR(VLOOKUP($G5,DATA_Sektorer!$A$2:$I$79,I$1,FALSE),0)</f>
        <v>161174</v>
      </c>
      <c r="J5" s="110">
        <f>IFERROR(VLOOKUP($G5,DATA_Sektorer!$A$2:$I$79,J$1,FALSE),0)</f>
        <v>81070</v>
      </c>
      <c r="K5" s="107">
        <f>IFERROR(VLOOKUP($G5,DATA_Sektorer!$A$2:$I$79,K$1,FALSE),0)</f>
        <v>0.50299676100000001</v>
      </c>
      <c r="L5" s="107">
        <f>IFERROR(VLOOKUP($G5,DATA_Sektorer!$A$2:$I$79,L$1,FALSE),0)</f>
        <v>0.83514025400000003</v>
      </c>
    </row>
    <row r="6" spans="1:12" x14ac:dyDescent="0.25">
      <c r="A6" s="74">
        <v>5</v>
      </c>
      <c r="B6" s="122" t="s">
        <v>113</v>
      </c>
      <c r="C6" s="74">
        <v>5</v>
      </c>
      <c r="D6" s="122" t="s">
        <v>87</v>
      </c>
      <c r="G6" s="110" t="str">
        <f t="shared" si="0"/>
        <v>0000 LANDET03 Barnehager</v>
      </c>
      <c r="H6" s="122" t="s">
        <v>86</v>
      </c>
      <c r="I6" s="110">
        <f>IFERROR(VLOOKUP($G6,DATA_Sektorer!$A$2:$I$79,I$1,FALSE),0)</f>
        <v>49415</v>
      </c>
      <c r="J6" s="110">
        <f>IFERROR(VLOOKUP($G6,DATA_Sektorer!$A$2:$I$79,J$1,FALSE),0)</f>
        <v>25937</v>
      </c>
      <c r="K6" s="107">
        <f>IFERROR(VLOOKUP($G6,DATA_Sektorer!$A$2:$I$79,K$1,FALSE),0)</f>
        <v>0.52488110899999996</v>
      </c>
      <c r="L6" s="107">
        <f>IFERROR(VLOOKUP($G6,DATA_Sektorer!$A$2:$I$79,L$1,FALSE),0)</f>
        <v>0.83819092699999997</v>
      </c>
    </row>
    <row r="7" spans="1:12" x14ac:dyDescent="0.25">
      <c r="A7" s="74">
        <v>6</v>
      </c>
      <c r="B7" s="122" t="s">
        <v>114</v>
      </c>
      <c r="C7" s="74">
        <v>6</v>
      </c>
      <c r="D7" s="122" t="s">
        <v>88</v>
      </c>
      <c r="G7" s="110" t="str">
        <f t="shared" si="0"/>
        <v>0000 LANDET04 Helse/omsorg</v>
      </c>
      <c r="H7" s="122" t="s">
        <v>87</v>
      </c>
      <c r="I7" s="110">
        <f>IFERROR(VLOOKUP($G7,DATA_Sektorer!$A$2:$I$79,I$1,FALSE),0)</f>
        <v>245152</v>
      </c>
      <c r="J7" s="110">
        <f>IFERROR(VLOOKUP($G7,DATA_Sektorer!$A$2:$I$79,J$1,FALSE),0)</f>
        <v>66781</v>
      </c>
      <c r="K7" s="107">
        <f>IFERROR(VLOOKUP($G7,DATA_Sektorer!$A$2:$I$79,K$1,FALSE),0)</f>
        <v>0.27240650700000002</v>
      </c>
      <c r="L7" s="107">
        <f>IFERROR(VLOOKUP($G7,DATA_Sektorer!$A$2:$I$79,L$1,FALSE),0)</f>
        <v>0.69203872499999997</v>
      </c>
    </row>
    <row r="8" spans="1:12" x14ac:dyDescent="0.25">
      <c r="A8" s="74">
        <v>7</v>
      </c>
      <c r="B8" s="122" t="s">
        <v>115</v>
      </c>
      <c r="C8" s="74">
        <v>7</v>
      </c>
      <c r="D8" s="122" t="s">
        <v>89</v>
      </c>
      <c r="G8" s="110" t="str">
        <f t="shared" si="0"/>
        <v>0000 LANDET05 Samferdsel og teknikk</v>
      </c>
      <c r="H8" s="122" t="s">
        <v>88</v>
      </c>
      <c r="I8" s="110">
        <f>IFERROR(VLOOKUP($G8,DATA_Sektorer!$A$2:$I$79,I$1,FALSE),0)</f>
        <v>27107</v>
      </c>
      <c r="J8" s="110">
        <f>IFERROR(VLOOKUP($G8,DATA_Sektorer!$A$2:$I$79,J$1,FALSE),0)</f>
        <v>13747</v>
      </c>
      <c r="K8" s="107">
        <f>IFERROR(VLOOKUP($G8,DATA_Sektorer!$A$2:$I$79,K$1,FALSE),0)</f>
        <v>0.50713837799999995</v>
      </c>
      <c r="L8" s="107">
        <f>IFERROR(VLOOKUP($G8,DATA_Sektorer!$A$2:$I$79,L$1,FALSE),0)</f>
        <v>0.76933987100000001</v>
      </c>
    </row>
    <row r="9" spans="1:12" x14ac:dyDescent="0.25">
      <c r="A9" s="74">
        <v>8</v>
      </c>
      <c r="B9" s="122" t="s">
        <v>116</v>
      </c>
      <c r="C9" s="74">
        <v>8</v>
      </c>
      <c r="D9" s="122" t="s">
        <v>90</v>
      </c>
      <c r="G9" s="110" t="str">
        <f t="shared" si="0"/>
        <v>0000 LANDET06 Annet</v>
      </c>
      <c r="H9" s="122" t="s">
        <v>89</v>
      </c>
      <c r="I9" s="110">
        <f>IFERROR(VLOOKUP($G9,DATA_Sektorer!$A$2:$I$79,I$1,FALSE),0)</f>
        <v>175</v>
      </c>
      <c r="J9" s="110">
        <f>IFERROR(VLOOKUP($G9,DATA_Sektorer!$A$2:$I$79,J$1,FALSE),0)</f>
        <v>85</v>
      </c>
      <c r="K9" s="107">
        <f>IFERROR(VLOOKUP($G9,DATA_Sektorer!$A$2:$I$79,K$1,FALSE),0)</f>
        <v>0.485714286</v>
      </c>
      <c r="L9" s="107">
        <f>IFERROR(VLOOKUP($G9,DATA_Sektorer!$A$2:$I$79,L$1,FALSE),0)</f>
        <v>0.74728310200000003</v>
      </c>
    </row>
    <row r="10" spans="1:12" x14ac:dyDescent="0.25">
      <c r="A10" s="74">
        <v>9</v>
      </c>
      <c r="B10" s="122" t="s">
        <v>117</v>
      </c>
      <c r="C10" s="74"/>
      <c r="D10" s="74"/>
      <c r="G10" s="110" t="str">
        <f t="shared" si="0"/>
        <v>0000 LANDET07 Ikke oppgitt</v>
      </c>
      <c r="H10" s="122" t="s">
        <v>90</v>
      </c>
      <c r="I10" s="110">
        <f>IFERROR(VLOOKUP($G10,DATA_Sektorer!$A$2:$I$79,I$1,FALSE),0)</f>
        <v>15259</v>
      </c>
      <c r="J10" s="110">
        <f>IFERROR(VLOOKUP($G10,DATA_Sektorer!$A$2:$I$79,J$1,FALSE),0)</f>
        <v>7016</v>
      </c>
      <c r="K10" s="107">
        <f>IFERROR(VLOOKUP($G10,DATA_Sektorer!$A$2:$I$79,K$1,FALSE),0)</f>
        <v>0.45979421999999998</v>
      </c>
      <c r="L10" s="107">
        <f>IFERROR(VLOOKUP($G10,DATA_Sektorer!$A$2:$I$79,L$1,FALSE),0)</f>
        <v>0.72528439200000006</v>
      </c>
    </row>
    <row r="11" spans="1:12" x14ac:dyDescent="0.25">
      <c r="A11" s="74"/>
      <c r="B11" s="99"/>
      <c r="C11" s="74"/>
      <c r="D11" s="74"/>
    </row>
    <row r="12" spans="1:12" x14ac:dyDescent="0.25">
      <c r="A12" s="74"/>
      <c r="B12" s="99"/>
      <c r="C12" s="74"/>
      <c r="D12" s="74"/>
      <c r="G12" s="110" t="b">
        <f>EXACT(G14,G3)</f>
        <v>1</v>
      </c>
    </row>
    <row r="13" spans="1:12" x14ac:dyDescent="0.25">
      <c r="A13" s="74"/>
      <c r="B13" s="74"/>
      <c r="C13" s="74"/>
      <c r="D13" s="74"/>
    </row>
    <row r="14" spans="1:12" x14ac:dyDescent="0.25">
      <c r="A14" s="74">
        <v>1</v>
      </c>
      <c r="B14" s="74" t="str">
        <f>VLOOKUP(A14,A2:B10,2,FALSE)</f>
        <v>0000 LANDET</v>
      </c>
      <c r="C14" s="74">
        <v>1</v>
      </c>
      <c r="D14" s="74" t="str">
        <f>VLOOKUP(C14,C2:D9,2,FALSE)</f>
        <v>00 I alt</v>
      </c>
      <c r="G14" s="110" t="s">
        <v>118</v>
      </c>
    </row>
    <row r="18" spans="7:12" x14ac:dyDescent="0.25">
      <c r="G18" s="108" t="s">
        <v>61</v>
      </c>
      <c r="H18" s="1" t="s">
        <v>7</v>
      </c>
      <c r="I18" s="114" t="s">
        <v>83</v>
      </c>
      <c r="J18" s="114" t="s">
        <v>101</v>
      </c>
      <c r="K18" s="114" t="s">
        <v>82</v>
      </c>
      <c r="L18" s="114" t="s">
        <v>102</v>
      </c>
    </row>
    <row r="19" spans="7:12" x14ac:dyDescent="0.25">
      <c r="G19" s="110" t="str">
        <f>H19&amp;$D$14</f>
        <v>0000 LANDET00 I alt</v>
      </c>
      <c r="H19" s="122" t="s">
        <v>98</v>
      </c>
      <c r="I19" s="112">
        <f>IFERROR(VLOOKUP($G19,DATA_Sektorer!$A$2:$I$79,I$1,FALSE),0)</f>
        <v>529783</v>
      </c>
      <c r="J19" s="112">
        <f>IFERROR(VLOOKUP($G19,DATA_Sektorer!$A$2:$I$79,J$1,FALSE),0)</f>
        <v>216773</v>
      </c>
      <c r="K19" s="107">
        <f>IFERROR(VLOOKUP($G19,DATA_Sektorer!$A$2:$I$79,K$1,FALSE),0)</f>
        <v>0.40917319000000002</v>
      </c>
      <c r="L19" s="107">
        <f>IFERROR(VLOOKUP($G19,DATA_Sektorer!$A$2:$I$79,L$1,FALSE),0)</f>
        <v>0.79649075599999997</v>
      </c>
    </row>
    <row r="20" spans="7:12" x14ac:dyDescent="0.25">
      <c r="G20" s="110" t="str">
        <f t="shared" ref="G20:G27" si="1">H20&amp;$D$14</f>
        <v>0001 UTVALGET00 I alt</v>
      </c>
      <c r="H20" s="122" t="s">
        <v>100</v>
      </c>
      <c r="I20" s="112">
        <f>IFERROR(VLOOKUP($G20,DATA_Sektorer!$A$2:$I$79,I$1,FALSE),0)</f>
        <v>13171</v>
      </c>
      <c r="J20" s="112">
        <f>IFERROR(VLOOKUP($G20,DATA_Sektorer!$A$2:$I$79,J$1,FALSE),0)</f>
        <v>5525</v>
      </c>
      <c r="K20" s="107">
        <f>IFERROR(VLOOKUP($G20,DATA_Sektorer!$A$2:$I$79,K$1,FALSE),0)</f>
        <v>0.41948219599999997</v>
      </c>
      <c r="L20" s="107">
        <f>IFERROR(VLOOKUP($G20,DATA_Sektorer!$A$2:$I$79,L$1,FALSE),0)</f>
        <v>0.79568474700000003</v>
      </c>
    </row>
    <row r="21" spans="7:12" x14ac:dyDescent="0.25">
      <c r="G21" s="110" t="str">
        <f t="shared" si="1"/>
        <v>1804 BODØ00 I alt</v>
      </c>
      <c r="H21" s="122" t="s">
        <v>111</v>
      </c>
      <c r="I21" s="112">
        <f>IFERROR(VLOOKUP($G21,DATA_Sektorer!$A$2:$I$79,I$1,FALSE),0)</f>
        <v>4532</v>
      </c>
      <c r="J21" s="112">
        <f>IFERROR(VLOOKUP($G21,DATA_Sektorer!$A$2:$I$79,J$1,FALSE),0)</f>
        <v>2112</v>
      </c>
      <c r="K21" s="107">
        <f>IFERROR(VLOOKUP($G21,DATA_Sektorer!$A$2:$I$79,K$1,FALSE),0)</f>
        <v>0.46601941699999999</v>
      </c>
      <c r="L21" s="107">
        <f>IFERROR(VLOOKUP($G21,DATA_Sektorer!$A$2:$I$79,L$1,FALSE),0)</f>
        <v>0.80690720900000001</v>
      </c>
    </row>
    <row r="22" spans="7:12" x14ac:dyDescent="0.25">
      <c r="G22" s="110" t="str">
        <f t="shared" si="1"/>
        <v>1822 LEIRFJORD00 I alt</v>
      </c>
      <c r="H22" s="122" t="s">
        <v>112</v>
      </c>
      <c r="I22" s="112">
        <f>IFERROR(VLOOKUP($G22,DATA_Sektorer!$A$2:$I$79,I$1,FALSE),0)</f>
        <v>264</v>
      </c>
      <c r="J22" s="112">
        <f>IFERROR(VLOOKUP($G22,DATA_Sektorer!$A$2:$I$79,J$1,FALSE),0)</f>
        <v>126</v>
      </c>
      <c r="K22" s="107">
        <f>IFERROR(VLOOKUP($G22,DATA_Sektorer!$A$2:$I$79,K$1,FALSE),0)</f>
        <v>0.47727272700000001</v>
      </c>
      <c r="L22" s="107">
        <f>IFERROR(VLOOKUP($G22,DATA_Sektorer!$A$2:$I$79,L$1,FALSE),0)</f>
        <v>0.83396434100000005</v>
      </c>
    </row>
    <row r="23" spans="7:12" x14ac:dyDescent="0.25">
      <c r="G23" s="110" t="str">
        <f t="shared" si="1"/>
        <v>1824 VEFSN00 I alt</v>
      </c>
      <c r="H23" s="122" t="s">
        <v>113</v>
      </c>
      <c r="I23" s="112">
        <f>IFERROR(VLOOKUP($G23,DATA_Sektorer!$A$2:$I$79,I$1,FALSE),0)</f>
        <v>1467</v>
      </c>
      <c r="J23" s="112">
        <f>IFERROR(VLOOKUP($G23,DATA_Sektorer!$A$2:$I$79,J$1,FALSE),0)</f>
        <v>659</v>
      </c>
      <c r="K23" s="107">
        <f>IFERROR(VLOOKUP($G23,DATA_Sektorer!$A$2:$I$79,K$1,FALSE),0)</f>
        <v>0.44921608699999999</v>
      </c>
      <c r="L23" s="107">
        <f>IFERROR(VLOOKUP($G23,DATA_Sektorer!$A$2:$I$79,L$1,FALSE),0)</f>
        <v>0.81055231999999999</v>
      </c>
    </row>
    <row r="24" spans="7:12" x14ac:dyDescent="0.25">
      <c r="G24" s="110" t="str">
        <f t="shared" si="1"/>
        <v>1832 HEMNES00 I alt</v>
      </c>
      <c r="H24" s="122" t="s">
        <v>114</v>
      </c>
      <c r="I24" s="112">
        <f>IFERROR(VLOOKUP($G24,DATA_Sektorer!$A$2:$I$79,I$1,FALSE),0)</f>
        <v>752</v>
      </c>
      <c r="J24" s="112">
        <f>IFERROR(VLOOKUP($G24,DATA_Sektorer!$A$2:$I$79,J$1,FALSE),0)</f>
        <v>182</v>
      </c>
      <c r="K24" s="107">
        <f>IFERROR(VLOOKUP($G24,DATA_Sektorer!$A$2:$I$79,K$1,FALSE),0)</f>
        <v>0.24202127700000001</v>
      </c>
      <c r="L24" s="107">
        <f>IFERROR(VLOOKUP($G24,DATA_Sektorer!$A$2:$I$79,L$1,FALSE),0)</f>
        <v>0.75668758899999999</v>
      </c>
    </row>
    <row r="25" spans="7:12" x14ac:dyDescent="0.25">
      <c r="G25" s="110" t="str">
        <f t="shared" si="1"/>
        <v>1833 RANA00 I alt</v>
      </c>
      <c r="H25" s="122" t="s">
        <v>115</v>
      </c>
      <c r="I25" s="112">
        <f>IFERROR(VLOOKUP($G25,DATA_Sektorer!$A$2:$I$79,I$1,FALSE),0)</f>
        <v>3017</v>
      </c>
      <c r="J25" s="112">
        <f>IFERROR(VLOOKUP($G25,DATA_Sektorer!$A$2:$I$79,J$1,FALSE),0)</f>
        <v>991</v>
      </c>
      <c r="K25" s="107">
        <f>IFERROR(VLOOKUP($G25,DATA_Sektorer!$A$2:$I$79,K$1,FALSE),0)</f>
        <v>0.32847199199999999</v>
      </c>
      <c r="L25" s="107">
        <f>IFERROR(VLOOKUP($G25,DATA_Sektorer!$A$2:$I$79,L$1,FALSE),0)</f>
        <v>0.776288804</v>
      </c>
    </row>
    <row r="26" spans="7:12" x14ac:dyDescent="0.25">
      <c r="G26" s="110" t="str">
        <f t="shared" si="1"/>
        <v>1860 VESTVÅGØY00 I alt</v>
      </c>
      <c r="H26" s="122" t="s">
        <v>116</v>
      </c>
      <c r="I26" s="112">
        <f>IFERROR(VLOOKUP($G26,DATA_Sektorer!$A$2:$I$79,I$1,FALSE),0)</f>
        <v>1210</v>
      </c>
      <c r="J26" s="112">
        <f>IFERROR(VLOOKUP($G26,DATA_Sektorer!$A$2:$I$79,J$1,FALSE),0)</f>
        <v>385</v>
      </c>
      <c r="K26" s="107">
        <f>IFERROR(VLOOKUP($G26,DATA_Sektorer!$A$2:$I$79,K$1,FALSE),0)</f>
        <v>0.31818181800000001</v>
      </c>
      <c r="L26" s="107">
        <f>IFERROR(VLOOKUP($G26,DATA_Sektorer!$A$2:$I$79,L$1,FALSE),0)</f>
        <v>0.72259748400000001</v>
      </c>
    </row>
    <row r="27" spans="7:12" x14ac:dyDescent="0.25">
      <c r="G27" s="110" t="str">
        <f t="shared" si="1"/>
        <v>2012 ALTA00 I alt</v>
      </c>
      <c r="H27" s="122" t="s">
        <v>117</v>
      </c>
      <c r="I27" s="112">
        <f>IFERROR(VLOOKUP($G27,DATA_Sektorer!$A$2:$I$79,I$1,FALSE),0)</f>
        <v>1929</v>
      </c>
      <c r="J27" s="112">
        <f>IFERROR(VLOOKUP($G27,DATA_Sektorer!$A$2:$I$79,J$1,FALSE),0)</f>
        <v>1070</v>
      </c>
      <c r="K27" s="107">
        <f>IFERROR(VLOOKUP($G27,DATA_Sektorer!$A$2:$I$79,K$1,FALSE),0)</f>
        <v>0.55469155000000003</v>
      </c>
      <c r="L27" s="107">
        <f>IFERROR(VLOOKUP($G27,DATA_Sektorer!$A$2:$I$79,L$1,FALSE),0)</f>
        <v>0.83275443000000005</v>
      </c>
    </row>
    <row r="28" spans="7:12" x14ac:dyDescent="0.25">
      <c r="H28" s="111"/>
      <c r="I28" s="112"/>
      <c r="J28" s="112"/>
      <c r="K28" s="107"/>
      <c r="L28" s="107"/>
    </row>
    <row r="29" spans="7:12" x14ac:dyDescent="0.25">
      <c r="H29" s="111"/>
      <c r="I29" s="112"/>
      <c r="J29" s="112"/>
      <c r="K29" s="107"/>
      <c r="L29" s="10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workbookViewId="0">
      <selection activeCell="B28" sqref="B28"/>
    </sheetView>
  </sheetViews>
  <sheetFormatPr baseColWidth="10" defaultRowHeight="15" x14ac:dyDescent="0.25"/>
  <cols>
    <col min="1" max="1" width="28.85546875" customWidth="1"/>
    <col min="2" max="2" width="18.28515625" customWidth="1"/>
    <col min="3" max="3" width="17.42578125" customWidth="1"/>
    <col min="4" max="4" width="16.42578125" customWidth="1"/>
    <col min="5" max="5" width="20.85546875" customWidth="1"/>
  </cols>
  <sheetData>
    <row r="1" spans="1:5" x14ac:dyDescent="0.25">
      <c r="A1" s="11" t="s">
        <v>7</v>
      </c>
    </row>
    <row r="2" spans="1:5" x14ac:dyDescent="0.25">
      <c r="A2" s="74"/>
    </row>
    <row r="3" spans="1:5" x14ac:dyDescent="0.25">
      <c r="A3" s="6"/>
    </row>
    <row r="6" spans="1:5" s="74" customFormat="1" x14ac:dyDescent="0.25"/>
    <row r="7" spans="1:5" s="74" customFormat="1" x14ac:dyDescent="0.25"/>
    <row r="12" spans="1:5" ht="30" x14ac:dyDescent="0.25">
      <c r="A12" s="1" t="s">
        <v>81</v>
      </c>
      <c r="B12" s="113" t="s">
        <v>83</v>
      </c>
      <c r="C12" s="113" t="s">
        <v>101</v>
      </c>
      <c r="D12" s="113" t="s">
        <v>82</v>
      </c>
      <c r="E12" s="113" t="s">
        <v>102</v>
      </c>
    </row>
    <row r="13" spans="1:5" x14ac:dyDescent="0.25">
      <c r="A13" s="116" t="s">
        <v>99</v>
      </c>
      <c r="B13" s="117">
        <f>LOOKUP_Sektorer!I3</f>
        <v>529783</v>
      </c>
      <c r="C13" s="117">
        <f>LOOKUP_Sektorer!J3</f>
        <v>216773</v>
      </c>
      <c r="D13" s="109">
        <f>LOOKUP_Sektorer!K3</f>
        <v>0.40917319000000002</v>
      </c>
      <c r="E13" s="109">
        <f>LOOKUP_Sektorer!L3</f>
        <v>0.79649075599999997</v>
      </c>
    </row>
    <row r="14" spans="1:5" x14ac:dyDescent="0.25">
      <c r="A14" s="118" t="s">
        <v>84</v>
      </c>
      <c r="B14" s="117">
        <f>LOOKUP_Sektorer!I4</f>
        <v>31501</v>
      </c>
      <c r="C14" s="117">
        <f>LOOKUP_Sektorer!J4</f>
        <v>22137</v>
      </c>
      <c r="D14" s="109">
        <f>LOOKUP_Sektorer!K4</f>
        <v>0.70273959600000002</v>
      </c>
      <c r="E14" s="109">
        <f>LOOKUP_Sektorer!L4</f>
        <v>0.88535609699999995</v>
      </c>
    </row>
    <row r="15" spans="1:5" x14ac:dyDescent="0.25">
      <c r="A15" s="118" t="s">
        <v>85</v>
      </c>
      <c r="B15" s="117">
        <f>LOOKUP_Sektorer!I5</f>
        <v>161174</v>
      </c>
      <c r="C15" s="117">
        <f>LOOKUP_Sektorer!J5</f>
        <v>81070</v>
      </c>
      <c r="D15" s="109">
        <f>LOOKUP_Sektorer!K5</f>
        <v>0.50299676100000001</v>
      </c>
      <c r="E15" s="109">
        <f>LOOKUP_Sektorer!L5</f>
        <v>0.83514025400000003</v>
      </c>
    </row>
    <row r="16" spans="1:5" x14ac:dyDescent="0.25">
      <c r="A16" s="116" t="s">
        <v>86</v>
      </c>
      <c r="B16" s="117">
        <f>LOOKUP_Sektorer!I6</f>
        <v>49415</v>
      </c>
      <c r="C16" s="117">
        <f>LOOKUP_Sektorer!J6</f>
        <v>25937</v>
      </c>
      <c r="D16" s="109">
        <f>LOOKUP_Sektorer!K6</f>
        <v>0.52488110899999996</v>
      </c>
      <c r="E16" s="109">
        <f>LOOKUP_Sektorer!L6</f>
        <v>0.83819092699999997</v>
      </c>
    </row>
    <row r="17" spans="1:5" x14ac:dyDescent="0.25">
      <c r="A17" s="116" t="s">
        <v>87</v>
      </c>
      <c r="B17" s="117">
        <f>LOOKUP_Sektorer!I7</f>
        <v>245152</v>
      </c>
      <c r="C17" s="117">
        <f>LOOKUP_Sektorer!J7</f>
        <v>66781</v>
      </c>
      <c r="D17" s="109">
        <f>LOOKUP_Sektorer!K7</f>
        <v>0.27240650700000002</v>
      </c>
      <c r="E17" s="109">
        <f>LOOKUP_Sektorer!L7</f>
        <v>0.69203872499999997</v>
      </c>
    </row>
    <row r="18" spans="1:5" x14ac:dyDescent="0.25">
      <c r="A18" s="116" t="s">
        <v>88</v>
      </c>
      <c r="B18" s="117">
        <f>LOOKUP_Sektorer!I8</f>
        <v>27107</v>
      </c>
      <c r="C18" s="117">
        <f>LOOKUP_Sektorer!J8</f>
        <v>13747</v>
      </c>
      <c r="D18" s="109">
        <f>LOOKUP_Sektorer!K8</f>
        <v>0.50713837799999995</v>
      </c>
      <c r="E18" s="109">
        <f>LOOKUP_Sektorer!L8</f>
        <v>0.76933987100000001</v>
      </c>
    </row>
    <row r="19" spans="1:5" x14ac:dyDescent="0.25">
      <c r="A19" s="116" t="s">
        <v>89</v>
      </c>
      <c r="B19" s="117">
        <f>LOOKUP_Sektorer!I9</f>
        <v>175</v>
      </c>
      <c r="C19" s="117">
        <f>LOOKUP_Sektorer!J9</f>
        <v>85</v>
      </c>
      <c r="D19" s="109">
        <f>LOOKUP_Sektorer!K9</f>
        <v>0.485714286</v>
      </c>
      <c r="E19" s="109">
        <f>LOOKUP_Sektorer!L9</f>
        <v>0.74728310200000003</v>
      </c>
    </row>
    <row r="20" spans="1:5" x14ac:dyDescent="0.25">
      <c r="A20" s="116" t="s">
        <v>90</v>
      </c>
      <c r="B20" s="117">
        <f>LOOKUP_Sektorer!I10</f>
        <v>15259</v>
      </c>
      <c r="C20" s="117">
        <f>LOOKUP_Sektorer!J10</f>
        <v>7016</v>
      </c>
      <c r="D20" s="109">
        <f>LOOKUP_Sektorer!K10</f>
        <v>0.45979421999999998</v>
      </c>
      <c r="E20" s="109">
        <f>LOOKUP_Sektorer!L10</f>
        <v>0.72528439200000006</v>
      </c>
    </row>
    <row r="25" spans="1:5" x14ac:dyDescent="0.25">
      <c r="D25" s="115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0</xdr:col>
                    <xdr:colOff>9525</xdr:colOff>
                    <xdr:row>1</xdr:row>
                    <xdr:rowOff>9525</xdr:rowOff>
                  </from>
                  <to>
                    <xdr:col>0</xdr:col>
                    <xdr:colOff>1905000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DATA_Stillinger</vt:lpstr>
      <vt:lpstr>LOOKUP_Stillinger</vt:lpstr>
      <vt:lpstr>OUTPUT_Stilinger</vt:lpstr>
      <vt:lpstr>DATA_Ansatte</vt:lpstr>
      <vt:lpstr>LOOKUP_Ansatte</vt:lpstr>
      <vt:lpstr>OUTPUT_Ansatte</vt:lpstr>
      <vt:lpstr>DATA_Sektorer</vt:lpstr>
      <vt:lpstr>LOOKUP_Sektorer</vt:lpstr>
      <vt:lpstr>OUTPUT_Sektorer</vt:lpstr>
      <vt:lpstr>OUTPUT_Sektorer2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2017-03-14T15:18:01Z</dcterms:modified>
</cp:coreProperties>
</file>